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2"/>
  </bookViews>
  <sheets>
    <sheet name="医师组分数汇总" sheetId="1" r:id="rId1"/>
    <sheet name="护理组分数汇总" sheetId="3" r:id="rId2"/>
    <sheet name="药师组分数汇总" sheetId="4" r:id="rId3"/>
    <sheet name="团体分" sheetId="6" r:id="rId4"/>
  </sheets>
  <definedNames>
    <definedName name="_xlnm._FilterDatabase" localSheetId="3" hidden="1">团体分!#REF!</definedName>
  </definedNames>
  <calcPr calcId="144525"/>
</workbook>
</file>

<file path=xl/sharedStrings.xml><?xml version="1.0" encoding="utf-8"?>
<sst xmlns="http://schemas.openxmlformats.org/spreadsheetml/2006/main" count="229" uniqueCount="138">
  <si>
    <t>贵阳市中医药技能竞赛分数汇总表（医师组）</t>
  </si>
  <si>
    <t>姓名</t>
  </si>
  <si>
    <t>理论</t>
  </si>
  <si>
    <t>技能</t>
  </si>
  <si>
    <t>最终成绩</t>
  </si>
  <si>
    <t>理论知识</t>
  </si>
  <si>
    <t>中药材辨识</t>
  </si>
  <si>
    <t>辩证分析</t>
  </si>
  <si>
    <t>针刺技能</t>
  </si>
  <si>
    <t>推拿技能</t>
  </si>
  <si>
    <t>技能总分</t>
  </si>
  <si>
    <t>理论30%</t>
  </si>
  <si>
    <t>实践70%</t>
  </si>
  <si>
    <t>总分</t>
  </si>
  <si>
    <t>周玺</t>
  </si>
  <si>
    <t>姚娟</t>
  </si>
  <si>
    <t>郭庆春</t>
  </si>
  <si>
    <t>曾丽</t>
  </si>
  <si>
    <t>肖发成</t>
  </si>
  <si>
    <t>杨云飞</t>
  </si>
  <si>
    <t>潘帅国</t>
  </si>
  <si>
    <t>丁玉梅</t>
  </si>
  <si>
    <t>杜欢</t>
  </si>
  <si>
    <t>贾霞</t>
  </si>
  <si>
    <t>刘奕波</t>
  </si>
  <si>
    <t>周真培</t>
  </si>
  <si>
    <t>苏军</t>
  </si>
  <si>
    <t>谢飞燕</t>
  </si>
  <si>
    <t>毛雷鸣</t>
  </si>
  <si>
    <t>朱黔兵</t>
  </si>
  <si>
    <t>唐道成</t>
  </si>
  <si>
    <t>代兴威</t>
  </si>
  <si>
    <t>张翔</t>
  </si>
  <si>
    <t>吴晓东</t>
  </si>
  <si>
    <t>王小慧</t>
  </si>
  <si>
    <t>吴若虚</t>
  </si>
  <si>
    <t>罗前</t>
  </si>
  <si>
    <t>陶金艳</t>
  </si>
  <si>
    <t>辜如钰</t>
  </si>
  <si>
    <t>徐梅</t>
  </si>
  <si>
    <t>王应德</t>
  </si>
  <si>
    <t>周玉美</t>
  </si>
  <si>
    <t>陆正忠</t>
  </si>
  <si>
    <t>魏春林</t>
  </si>
  <si>
    <t>贵阳市中医药技能竞赛分数汇总表（护士组）</t>
  </si>
  <si>
    <t>理论
成绩</t>
  </si>
  <si>
    <t>技能操作成绩</t>
  </si>
  <si>
    <t>理论折算（30%）</t>
  </si>
  <si>
    <t>技能折算（70%）</t>
  </si>
  <si>
    <t>备注</t>
  </si>
  <si>
    <t>周镜</t>
  </si>
  <si>
    <t>罗梅</t>
  </si>
  <si>
    <t>周芸</t>
  </si>
  <si>
    <t>曾文莉</t>
  </si>
  <si>
    <t>张支艳</t>
  </si>
  <si>
    <t>胡云琴</t>
  </si>
  <si>
    <t>敖明兰</t>
  </si>
  <si>
    <t>杨祖燕</t>
  </si>
  <si>
    <t>罗奎</t>
  </si>
  <si>
    <t>夏应菊</t>
  </si>
  <si>
    <t>邹娇</t>
  </si>
  <si>
    <t>陈德君</t>
  </si>
  <si>
    <t>陈琴</t>
  </si>
  <si>
    <t>曹洪新敏</t>
  </si>
  <si>
    <t>唐楠</t>
  </si>
  <si>
    <t>王秋菊</t>
  </si>
  <si>
    <t>陈金霞</t>
  </si>
  <si>
    <t>胡文佳</t>
  </si>
  <si>
    <t>孙迪</t>
  </si>
  <si>
    <t>卢溢</t>
  </si>
  <si>
    <t>谢光里</t>
  </si>
  <si>
    <t>张婷婷</t>
  </si>
  <si>
    <t>王梅</t>
  </si>
  <si>
    <t>蔡三春</t>
  </si>
  <si>
    <t>何敦鑫</t>
  </si>
  <si>
    <r>
      <rPr>
        <sz val="14"/>
        <rFont val="仿宋_GB2312"/>
        <charset val="134"/>
      </rPr>
      <t>付</t>
    </r>
    <r>
      <rPr>
        <sz val="14"/>
        <rFont val="宋体"/>
        <charset val="134"/>
      </rPr>
      <t>珣珣</t>
    </r>
  </si>
  <si>
    <t>宋移婵</t>
  </si>
  <si>
    <t>赵婕</t>
  </si>
  <si>
    <t>谭琼</t>
  </si>
  <si>
    <t>罗琴琴</t>
  </si>
  <si>
    <t>贵阳市中医药技能竞赛分数汇总表（药师组）</t>
  </si>
  <si>
    <t>中药辨识卷面得分</t>
  </si>
  <si>
    <t>中药辨识折算得分
（30%）</t>
  </si>
  <si>
    <t>中药调剂得分</t>
  </si>
  <si>
    <t>中药调剂折算得分
（70%）</t>
  </si>
  <si>
    <t>石丹</t>
  </si>
  <si>
    <t>谢一青</t>
  </si>
  <si>
    <t>付敏</t>
  </si>
  <si>
    <t>刘琼</t>
  </si>
  <si>
    <t>郑柳</t>
  </si>
  <si>
    <t>代梅</t>
  </si>
  <si>
    <t>黄海涛</t>
  </si>
  <si>
    <t>刘盛琪</t>
  </si>
  <si>
    <t>王永红</t>
  </si>
  <si>
    <t>陈文菊</t>
  </si>
  <si>
    <t>罗安琴</t>
  </si>
  <si>
    <t>李丹</t>
  </si>
  <si>
    <t>路杰</t>
  </si>
  <si>
    <t>文鑫玉</t>
  </si>
  <si>
    <t>李培禄</t>
  </si>
  <si>
    <t>曹艳</t>
  </si>
  <si>
    <t>王素兰</t>
  </si>
  <si>
    <t>郑友安</t>
  </si>
  <si>
    <t>张珺</t>
  </si>
  <si>
    <t>袁彦武</t>
  </si>
  <si>
    <t>令狐三妹</t>
  </si>
  <si>
    <t>高盈娅</t>
  </si>
  <si>
    <t>吴本春</t>
  </si>
  <si>
    <t>谢添</t>
  </si>
  <si>
    <t>任洪琴</t>
  </si>
  <si>
    <t>敖先霞</t>
  </si>
  <si>
    <t>杨雯雯</t>
  </si>
  <si>
    <t>陈俊安</t>
  </si>
  <si>
    <t>陈亚琳</t>
  </si>
  <si>
    <r>
      <rPr>
        <sz val="14"/>
        <rFont val="仿宋_GB2312"/>
        <charset val="134"/>
      </rPr>
      <t xml:space="preserve">李友明 </t>
    </r>
    <r>
      <rPr>
        <sz val="14"/>
        <color indexed="8"/>
        <rFont val="仿宋_GB2312"/>
        <charset val="134"/>
      </rPr>
      <t xml:space="preserve"> </t>
    </r>
  </si>
  <si>
    <t>缺考</t>
  </si>
  <si>
    <t>2023年贵阳市中医药职业技能竞赛团体分数汇总</t>
  </si>
  <si>
    <t>序号</t>
  </si>
  <si>
    <t>区县</t>
  </si>
  <si>
    <t>医师</t>
  </si>
  <si>
    <t>护士</t>
  </si>
  <si>
    <t>药师</t>
  </si>
  <si>
    <t>云岩区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</si>
  <si>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珺</t>
    </r>
  </si>
  <si>
    <t>南明区</t>
  </si>
  <si>
    <t>175.26</t>
  </si>
  <si>
    <t>花溪区</t>
  </si>
  <si>
    <t>乌当区</t>
  </si>
  <si>
    <t>白云区</t>
  </si>
  <si>
    <t>李友明</t>
  </si>
  <si>
    <t>观山湖区</t>
  </si>
  <si>
    <t>清镇市</t>
  </si>
  <si>
    <t>修文县</t>
  </si>
  <si>
    <t>徐  梅</t>
  </si>
  <si>
    <t>开阳县</t>
  </si>
  <si>
    <t>杜  欢</t>
  </si>
  <si>
    <t>姚  娟</t>
  </si>
  <si>
    <t>息烽县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</si>
</sst>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20"/>
      <color rgb="FF000000"/>
      <name val="方正小标宋_GBK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b/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4" workbookViewId="0">
      <selection activeCell="F15" sqref="F15"/>
    </sheetView>
  </sheetViews>
  <sheetFormatPr defaultColWidth="9" defaultRowHeight="14.4"/>
  <cols>
    <col min="1" max="1" width="10.3333333333333" style="23" customWidth="1"/>
    <col min="2" max="2" width="14" style="23" customWidth="1"/>
    <col min="3" max="3" width="14.5555555555556" style="23" customWidth="1"/>
    <col min="4" max="4" width="12.2222222222222" style="23" customWidth="1"/>
    <col min="5" max="7" width="11.6296296296296" style="23" customWidth="1"/>
    <col min="8" max="8" width="13.3796296296296" style="23" customWidth="1"/>
    <col min="9" max="9" width="13.5" style="23" customWidth="1"/>
    <col min="10" max="10" width="13.6296296296296" style="23" customWidth="1"/>
    <col min="11" max="16384" width="9" style="23"/>
  </cols>
  <sheetData>
    <row r="1" s="23" customFormat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3" customFormat="1" ht="25" customHeight="1" spans="1:10">
      <c r="A2" s="19" t="s">
        <v>1</v>
      </c>
      <c r="B2" s="4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</row>
    <row r="3" s="23" customFormat="1" ht="25" customHeight="1" spans="1:10">
      <c r="A3" s="19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="23" customFormat="1" ht="25" customHeight="1" spans="1:10">
      <c r="A4" s="30" t="s">
        <v>14</v>
      </c>
      <c r="B4" s="30">
        <v>58</v>
      </c>
      <c r="C4" s="30">
        <v>86.5</v>
      </c>
      <c r="D4" s="30">
        <v>90</v>
      </c>
      <c r="E4" s="20">
        <v>93.2</v>
      </c>
      <c r="F4" s="30">
        <v>85.6</v>
      </c>
      <c r="G4" s="30">
        <f t="shared" ref="G4:G33" si="0">C4+D4+E4+F4</f>
        <v>355.3</v>
      </c>
      <c r="H4" s="30">
        <f t="shared" ref="H4:H33" si="1">B4*0.3</f>
        <v>17.4</v>
      </c>
      <c r="I4" s="30">
        <f t="shared" ref="I4:I33" si="2">G4*0.7</f>
        <v>248.71</v>
      </c>
      <c r="J4" s="30">
        <f t="shared" ref="J4:J33" si="3">H4+I4</f>
        <v>266.11</v>
      </c>
    </row>
    <row r="5" s="23" customFormat="1" ht="25" customHeight="1" spans="1:10">
      <c r="A5" s="30" t="s">
        <v>15</v>
      </c>
      <c r="B5" s="30">
        <v>46</v>
      </c>
      <c r="C5" s="30">
        <v>79</v>
      </c>
      <c r="D5" s="30">
        <v>89</v>
      </c>
      <c r="E5" s="20">
        <v>97.2</v>
      </c>
      <c r="F5" s="30">
        <v>95.2</v>
      </c>
      <c r="G5" s="30">
        <f t="shared" si="0"/>
        <v>360.4</v>
      </c>
      <c r="H5" s="30">
        <f t="shared" si="1"/>
        <v>13.8</v>
      </c>
      <c r="I5" s="30">
        <f t="shared" si="2"/>
        <v>252.28</v>
      </c>
      <c r="J5" s="30">
        <f t="shared" si="3"/>
        <v>266.08</v>
      </c>
    </row>
    <row r="6" s="23" customFormat="1" ht="25" customHeight="1" spans="1:10">
      <c r="A6" s="30" t="s">
        <v>16</v>
      </c>
      <c r="B6" s="30">
        <v>42</v>
      </c>
      <c r="C6" s="30">
        <v>79.5</v>
      </c>
      <c r="D6" s="30">
        <v>88</v>
      </c>
      <c r="E6" s="30">
        <v>86.2</v>
      </c>
      <c r="F6" s="30">
        <v>92.2</v>
      </c>
      <c r="G6" s="30">
        <f t="shared" si="0"/>
        <v>345.9</v>
      </c>
      <c r="H6" s="30">
        <f t="shared" si="1"/>
        <v>12.6</v>
      </c>
      <c r="I6" s="30">
        <f t="shared" si="2"/>
        <v>242.13</v>
      </c>
      <c r="J6" s="30">
        <f t="shared" si="3"/>
        <v>254.73</v>
      </c>
    </row>
    <row r="7" s="23" customFormat="1" ht="25" customHeight="1" spans="1:10">
      <c r="A7" s="30" t="s">
        <v>17</v>
      </c>
      <c r="B7" s="30">
        <v>44</v>
      </c>
      <c r="C7" s="30">
        <v>76</v>
      </c>
      <c r="D7" s="30">
        <v>87</v>
      </c>
      <c r="E7" s="20">
        <v>95.5</v>
      </c>
      <c r="F7" s="30">
        <v>82.8</v>
      </c>
      <c r="G7" s="30">
        <f t="shared" si="0"/>
        <v>341.3</v>
      </c>
      <c r="H7" s="30">
        <f t="shared" si="1"/>
        <v>13.2</v>
      </c>
      <c r="I7" s="30">
        <f t="shared" si="2"/>
        <v>238.91</v>
      </c>
      <c r="J7" s="30">
        <f t="shared" si="3"/>
        <v>252.11</v>
      </c>
    </row>
    <row r="8" s="23" customFormat="1" ht="25" customHeight="1" spans="1:10">
      <c r="A8" s="30" t="s">
        <v>18</v>
      </c>
      <c r="B8" s="30">
        <v>44</v>
      </c>
      <c r="C8" s="30">
        <v>56</v>
      </c>
      <c r="D8" s="30">
        <v>89</v>
      </c>
      <c r="E8" s="20">
        <v>95.8</v>
      </c>
      <c r="F8" s="30">
        <v>97</v>
      </c>
      <c r="G8" s="30">
        <f t="shared" si="0"/>
        <v>337.8</v>
      </c>
      <c r="H8" s="30">
        <f t="shared" si="1"/>
        <v>13.2</v>
      </c>
      <c r="I8" s="30">
        <f t="shared" si="2"/>
        <v>236.46</v>
      </c>
      <c r="J8" s="30">
        <f t="shared" si="3"/>
        <v>249.66</v>
      </c>
    </row>
    <row r="9" s="23" customFormat="1" ht="25" customHeight="1" spans="1:10">
      <c r="A9" s="30" t="s">
        <v>19</v>
      </c>
      <c r="B9" s="30">
        <v>62</v>
      </c>
      <c r="C9" s="30">
        <v>76</v>
      </c>
      <c r="D9" s="30">
        <v>68</v>
      </c>
      <c r="E9" s="20">
        <v>91</v>
      </c>
      <c r="F9" s="30">
        <v>89.2</v>
      </c>
      <c r="G9" s="30">
        <f t="shared" si="0"/>
        <v>324.2</v>
      </c>
      <c r="H9" s="30">
        <f t="shared" si="1"/>
        <v>18.6</v>
      </c>
      <c r="I9" s="30">
        <f t="shared" si="2"/>
        <v>226.94</v>
      </c>
      <c r="J9" s="30">
        <f t="shared" si="3"/>
        <v>245.54</v>
      </c>
    </row>
    <row r="10" s="23" customFormat="1" ht="25" customHeight="1" spans="1:10">
      <c r="A10" s="30" t="s">
        <v>20</v>
      </c>
      <c r="B10" s="30">
        <v>52</v>
      </c>
      <c r="C10" s="30">
        <v>76</v>
      </c>
      <c r="D10" s="30">
        <v>83</v>
      </c>
      <c r="E10" s="20">
        <v>90</v>
      </c>
      <c r="F10" s="30">
        <v>79</v>
      </c>
      <c r="G10" s="30">
        <f t="shared" si="0"/>
        <v>328</v>
      </c>
      <c r="H10" s="30">
        <f t="shared" si="1"/>
        <v>15.6</v>
      </c>
      <c r="I10" s="30">
        <f t="shared" si="2"/>
        <v>229.6</v>
      </c>
      <c r="J10" s="30">
        <f t="shared" si="3"/>
        <v>245.2</v>
      </c>
    </row>
    <row r="11" s="23" customFormat="1" ht="25" customHeight="1" spans="1:10">
      <c r="A11" s="30" t="s">
        <v>21</v>
      </c>
      <c r="B11" s="30">
        <v>50</v>
      </c>
      <c r="C11" s="30">
        <v>72</v>
      </c>
      <c r="D11" s="30">
        <v>85</v>
      </c>
      <c r="E11" s="30">
        <v>77.8</v>
      </c>
      <c r="F11" s="30">
        <v>62.4</v>
      </c>
      <c r="G11" s="30">
        <f t="shared" si="0"/>
        <v>297.2</v>
      </c>
      <c r="H11" s="30">
        <f t="shared" si="1"/>
        <v>15</v>
      </c>
      <c r="I11" s="30">
        <f t="shared" si="2"/>
        <v>208.04</v>
      </c>
      <c r="J11" s="30">
        <f t="shared" si="3"/>
        <v>223.04</v>
      </c>
    </row>
    <row r="12" s="23" customFormat="1" ht="25" customHeight="1" spans="1:10">
      <c r="A12" s="30" t="s">
        <v>22</v>
      </c>
      <c r="B12" s="30">
        <v>54</v>
      </c>
      <c r="C12" s="30">
        <v>30</v>
      </c>
      <c r="D12" s="30">
        <v>88</v>
      </c>
      <c r="E12" s="20">
        <v>90</v>
      </c>
      <c r="F12" s="30">
        <v>78</v>
      </c>
      <c r="G12" s="30">
        <f t="shared" si="0"/>
        <v>286</v>
      </c>
      <c r="H12" s="30">
        <f t="shared" si="1"/>
        <v>16.2</v>
      </c>
      <c r="I12" s="30">
        <f t="shared" si="2"/>
        <v>200.2</v>
      </c>
      <c r="J12" s="30">
        <f t="shared" si="3"/>
        <v>216.4</v>
      </c>
    </row>
    <row r="13" s="23" customFormat="1" ht="25" customHeight="1" spans="1:10">
      <c r="A13" s="30" t="s">
        <v>23</v>
      </c>
      <c r="B13" s="30">
        <v>36</v>
      </c>
      <c r="C13" s="30">
        <v>70.5</v>
      </c>
      <c r="D13" s="30">
        <v>70</v>
      </c>
      <c r="E13" s="30">
        <v>79.6</v>
      </c>
      <c r="F13" s="30">
        <v>72.6</v>
      </c>
      <c r="G13" s="30">
        <f t="shared" si="0"/>
        <v>292.7</v>
      </c>
      <c r="H13" s="30">
        <f t="shared" si="1"/>
        <v>10.8</v>
      </c>
      <c r="I13" s="30">
        <f t="shared" si="2"/>
        <v>204.89</v>
      </c>
      <c r="J13" s="30">
        <f t="shared" si="3"/>
        <v>215.69</v>
      </c>
    </row>
    <row r="14" s="23" customFormat="1" ht="25" customHeight="1" spans="1:10">
      <c r="A14" s="30" t="s">
        <v>24</v>
      </c>
      <c r="B14" s="30">
        <v>56</v>
      </c>
      <c r="C14" s="30">
        <v>37.5</v>
      </c>
      <c r="D14" s="30">
        <v>81</v>
      </c>
      <c r="E14" s="30">
        <v>84.4</v>
      </c>
      <c r="F14" s="30">
        <v>79.2</v>
      </c>
      <c r="G14" s="30">
        <f t="shared" si="0"/>
        <v>282.1</v>
      </c>
      <c r="H14" s="30">
        <f t="shared" si="1"/>
        <v>16.8</v>
      </c>
      <c r="I14" s="30">
        <f t="shared" si="2"/>
        <v>197.47</v>
      </c>
      <c r="J14" s="30">
        <f t="shared" si="3"/>
        <v>214.27</v>
      </c>
    </row>
    <row r="15" s="23" customFormat="1" ht="25" customHeight="1" spans="1:10">
      <c r="A15" s="30" t="s">
        <v>25</v>
      </c>
      <c r="B15" s="30">
        <v>64</v>
      </c>
      <c r="C15" s="30">
        <v>48</v>
      </c>
      <c r="D15" s="30">
        <v>81</v>
      </c>
      <c r="E15" s="20">
        <v>69</v>
      </c>
      <c r="F15" s="30">
        <v>74.8</v>
      </c>
      <c r="G15" s="30">
        <f t="shared" si="0"/>
        <v>272.8</v>
      </c>
      <c r="H15" s="30">
        <f t="shared" si="1"/>
        <v>19.2</v>
      </c>
      <c r="I15" s="30">
        <f t="shared" si="2"/>
        <v>190.96</v>
      </c>
      <c r="J15" s="30">
        <f t="shared" si="3"/>
        <v>210.16</v>
      </c>
    </row>
    <row r="16" s="23" customFormat="1" ht="25" customHeight="1" spans="1:10">
      <c r="A16" s="30" t="s">
        <v>26</v>
      </c>
      <c r="B16" s="30">
        <v>52</v>
      </c>
      <c r="C16" s="30">
        <v>35</v>
      </c>
      <c r="D16" s="30">
        <v>75</v>
      </c>
      <c r="E16" s="30">
        <v>84.8</v>
      </c>
      <c r="F16" s="30">
        <v>80.4</v>
      </c>
      <c r="G16" s="30">
        <f t="shared" si="0"/>
        <v>275.2</v>
      </c>
      <c r="H16" s="30">
        <f t="shared" si="1"/>
        <v>15.6</v>
      </c>
      <c r="I16" s="30">
        <f t="shared" si="2"/>
        <v>192.64</v>
      </c>
      <c r="J16" s="30">
        <f t="shared" si="3"/>
        <v>208.24</v>
      </c>
    </row>
    <row r="17" s="23" customFormat="1" ht="25" customHeight="1" spans="1:10">
      <c r="A17" s="30" t="s">
        <v>27</v>
      </c>
      <c r="B17" s="30">
        <v>48</v>
      </c>
      <c r="C17" s="30">
        <v>38</v>
      </c>
      <c r="D17" s="30">
        <v>65</v>
      </c>
      <c r="E17" s="20">
        <v>81.6</v>
      </c>
      <c r="F17" s="30">
        <v>82.8</v>
      </c>
      <c r="G17" s="30">
        <f t="shared" si="0"/>
        <v>267.4</v>
      </c>
      <c r="H17" s="30">
        <f t="shared" si="1"/>
        <v>14.4</v>
      </c>
      <c r="I17" s="30">
        <f t="shared" si="2"/>
        <v>187.18</v>
      </c>
      <c r="J17" s="30">
        <f t="shared" si="3"/>
        <v>201.58</v>
      </c>
    </row>
    <row r="18" s="23" customFormat="1" ht="25" customHeight="1" spans="1:10">
      <c r="A18" s="30" t="s">
        <v>28</v>
      </c>
      <c r="B18" s="30">
        <v>54</v>
      </c>
      <c r="C18" s="30">
        <v>44</v>
      </c>
      <c r="D18" s="30">
        <v>65</v>
      </c>
      <c r="E18" s="20">
        <v>76.6</v>
      </c>
      <c r="F18" s="30">
        <v>73.8</v>
      </c>
      <c r="G18" s="30">
        <f t="shared" si="0"/>
        <v>259.4</v>
      </c>
      <c r="H18" s="30">
        <f t="shared" si="1"/>
        <v>16.2</v>
      </c>
      <c r="I18" s="30">
        <f t="shared" si="2"/>
        <v>181.58</v>
      </c>
      <c r="J18" s="30">
        <f t="shared" si="3"/>
        <v>197.78</v>
      </c>
    </row>
    <row r="19" s="23" customFormat="1" ht="25" customHeight="1" spans="1:10">
      <c r="A19" s="30" t="s">
        <v>29</v>
      </c>
      <c r="B19" s="30">
        <v>46</v>
      </c>
      <c r="C19" s="30">
        <v>55</v>
      </c>
      <c r="D19" s="30">
        <v>90</v>
      </c>
      <c r="E19" s="20">
        <v>65</v>
      </c>
      <c r="F19" s="30">
        <v>48</v>
      </c>
      <c r="G19" s="30">
        <f t="shared" si="0"/>
        <v>258</v>
      </c>
      <c r="H19" s="30">
        <f t="shared" si="1"/>
        <v>13.8</v>
      </c>
      <c r="I19" s="30">
        <f t="shared" si="2"/>
        <v>180.6</v>
      </c>
      <c r="J19" s="30">
        <f t="shared" si="3"/>
        <v>194.4</v>
      </c>
    </row>
    <row r="20" s="23" customFormat="1" ht="25" customHeight="1" spans="1:10">
      <c r="A20" s="30" t="s">
        <v>30</v>
      </c>
      <c r="B20" s="30">
        <v>44</v>
      </c>
      <c r="C20" s="30">
        <v>73</v>
      </c>
      <c r="D20" s="30">
        <v>70</v>
      </c>
      <c r="E20" s="20">
        <v>70</v>
      </c>
      <c r="F20" s="30">
        <v>41.4</v>
      </c>
      <c r="G20" s="30">
        <f t="shared" si="0"/>
        <v>254.4</v>
      </c>
      <c r="H20" s="30">
        <f t="shared" si="1"/>
        <v>13.2</v>
      </c>
      <c r="I20" s="30">
        <f t="shared" si="2"/>
        <v>178.08</v>
      </c>
      <c r="J20" s="30">
        <f t="shared" si="3"/>
        <v>191.28</v>
      </c>
    </row>
    <row r="21" s="23" customFormat="1" ht="25" customHeight="1" spans="1:10">
      <c r="A21" s="30" t="s">
        <v>31</v>
      </c>
      <c r="B21" s="30">
        <v>52</v>
      </c>
      <c r="C21" s="30">
        <v>11</v>
      </c>
      <c r="D21" s="30">
        <v>65</v>
      </c>
      <c r="E21" s="20">
        <v>73.6</v>
      </c>
      <c r="F21" s="30">
        <v>93.2</v>
      </c>
      <c r="G21" s="30">
        <f t="shared" si="0"/>
        <v>242.8</v>
      </c>
      <c r="H21" s="30">
        <f t="shared" si="1"/>
        <v>15.6</v>
      </c>
      <c r="I21" s="30">
        <f t="shared" si="2"/>
        <v>169.96</v>
      </c>
      <c r="J21" s="30">
        <f t="shared" si="3"/>
        <v>185.56</v>
      </c>
    </row>
    <row r="22" s="23" customFormat="1" ht="25" customHeight="1" spans="1:10">
      <c r="A22" s="30" t="s">
        <v>32</v>
      </c>
      <c r="B22" s="30">
        <v>36</v>
      </c>
      <c r="C22" s="30">
        <v>35</v>
      </c>
      <c r="D22" s="30">
        <v>57</v>
      </c>
      <c r="E22" s="20">
        <v>93.8</v>
      </c>
      <c r="F22" s="30">
        <v>60.6</v>
      </c>
      <c r="G22" s="30">
        <f t="shared" si="0"/>
        <v>246.4</v>
      </c>
      <c r="H22" s="30">
        <f t="shared" si="1"/>
        <v>10.8</v>
      </c>
      <c r="I22" s="30">
        <f t="shared" si="2"/>
        <v>172.48</v>
      </c>
      <c r="J22" s="30">
        <f t="shared" si="3"/>
        <v>183.28</v>
      </c>
    </row>
    <row r="23" s="23" customFormat="1" ht="25" customHeight="1" spans="1:10">
      <c r="A23" s="30" t="s">
        <v>33</v>
      </c>
      <c r="B23" s="30">
        <v>52</v>
      </c>
      <c r="C23" s="30">
        <v>19.5</v>
      </c>
      <c r="D23" s="30">
        <v>85</v>
      </c>
      <c r="E23" s="30">
        <v>72.2</v>
      </c>
      <c r="F23" s="30">
        <v>62.4</v>
      </c>
      <c r="G23" s="30">
        <f t="shared" si="0"/>
        <v>239.1</v>
      </c>
      <c r="H23" s="30">
        <f t="shared" si="1"/>
        <v>15.6</v>
      </c>
      <c r="I23" s="30">
        <f t="shared" si="2"/>
        <v>167.37</v>
      </c>
      <c r="J23" s="30">
        <f t="shared" si="3"/>
        <v>182.97</v>
      </c>
    </row>
    <row r="24" s="23" customFormat="1" ht="25" customHeight="1" spans="1:10">
      <c r="A24" s="30" t="s">
        <v>34</v>
      </c>
      <c r="B24" s="30">
        <v>50</v>
      </c>
      <c r="C24" s="30">
        <v>42.5</v>
      </c>
      <c r="D24" s="30">
        <v>39</v>
      </c>
      <c r="E24" s="20">
        <v>94.4</v>
      </c>
      <c r="F24" s="30">
        <v>63</v>
      </c>
      <c r="G24" s="30">
        <f t="shared" si="0"/>
        <v>238.9</v>
      </c>
      <c r="H24" s="30">
        <f t="shared" si="1"/>
        <v>15</v>
      </c>
      <c r="I24" s="30">
        <f t="shared" si="2"/>
        <v>167.23</v>
      </c>
      <c r="J24" s="30">
        <f t="shared" si="3"/>
        <v>182.23</v>
      </c>
    </row>
    <row r="25" s="23" customFormat="1" ht="25" customHeight="1" spans="1:10">
      <c r="A25" s="30" t="s">
        <v>35</v>
      </c>
      <c r="B25" s="30">
        <v>44</v>
      </c>
      <c r="C25" s="30">
        <v>54.5</v>
      </c>
      <c r="D25" s="30">
        <v>70</v>
      </c>
      <c r="E25" s="20">
        <v>47.4</v>
      </c>
      <c r="F25" s="30">
        <v>59.8</v>
      </c>
      <c r="G25" s="30">
        <f t="shared" si="0"/>
        <v>231.7</v>
      </c>
      <c r="H25" s="30">
        <f t="shared" si="1"/>
        <v>13.2</v>
      </c>
      <c r="I25" s="30">
        <f t="shared" si="2"/>
        <v>162.19</v>
      </c>
      <c r="J25" s="30">
        <f t="shared" si="3"/>
        <v>175.39</v>
      </c>
    </row>
    <row r="26" s="23" customFormat="1" ht="25" customHeight="1" spans="1:10">
      <c r="A26" s="30" t="s">
        <v>36</v>
      </c>
      <c r="B26" s="30">
        <v>48</v>
      </c>
      <c r="C26" s="30">
        <v>18</v>
      </c>
      <c r="D26" s="30">
        <v>90</v>
      </c>
      <c r="E26" s="20">
        <v>80.6</v>
      </c>
      <c r="F26" s="30">
        <v>41.2</v>
      </c>
      <c r="G26" s="30">
        <f t="shared" si="0"/>
        <v>229.8</v>
      </c>
      <c r="H26" s="30">
        <f t="shared" si="1"/>
        <v>14.4</v>
      </c>
      <c r="I26" s="30">
        <f t="shared" si="2"/>
        <v>160.86</v>
      </c>
      <c r="J26" s="30">
        <f t="shared" si="3"/>
        <v>175.26</v>
      </c>
    </row>
    <row r="27" s="23" customFormat="1" ht="25" customHeight="1" spans="1:10">
      <c r="A27" s="30" t="s">
        <v>37</v>
      </c>
      <c r="B27" s="30">
        <v>42</v>
      </c>
      <c r="C27" s="30">
        <v>26.5</v>
      </c>
      <c r="D27" s="30">
        <v>68</v>
      </c>
      <c r="E27" s="20">
        <v>68.2</v>
      </c>
      <c r="F27" s="30">
        <v>57.2</v>
      </c>
      <c r="G27" s="30">
        <f t="shared" si="0"/>
        <v>219.9</v>
      </c>
      <c r="H27" s="30">
        <f t="shared" si="1"/>
        <v>12.6</v>
      </c>
      <c r="I27" s="30">
        <f t="shared" si="2"/>
        <v>153.93</v>
      </c>
      <c r="J27" s="30">
        <f t="shared" si="3"/>
        <v>166.53</v>
      </c>
    </row>
    <row r="28" s="23" customFormat="1" ht="25" customHeight="1" spans="1:12">
      <c r="A28" s="30" t="s">
        <v>38</v>
      </c>
      <c r="B28" s="30">
        <v>54</v>
      </c>
      <c r="C28" s="30">
        <v>52</v>
      </c>
      <c r="D28" s="30">
        <v>46</v>
      </c>
      <c r="E28" s="20">
        <v>56.4</v>
      </c>
      <c r="F28" s="30">
        <v>59.8</v>
      </c>
      <c r="G28" s="30">
        <f t="shared" si="0"/>
        <v>214.2</v>
      </c>
      <c r="H28" s="30">
        <f t="shared" si="1"/>
        <v>16.2</v>
      </c>
      <c r="I28" s="30">
        <f t="shared" si="2"/>
        <v>149.94</v>
      </c>
      <c r="J28" s="30">
        <f t="shared" si="3"/>
        <v>166.14</v>
      </c>
      <c r="L28" s="24"/>
    </row>
    <row r="29" s="23" customFormat="1" ht="25" customHeight="1" spans="1:10">
      <c r="A29" s="30" t="s">
        <v>39</v>
      </c>
      <c r="B29" s="30">
        <v>44</v>
      </c>
      <c r="C29" s="30">
        <v>20</v>
      </c>
      <c r="D29" s="30">
        <v>86</v>
      </c>
      <c r="E29" s="20">
        <v>54.8</v>
      </c>
      <c r="F29" s="30">
        <v>54.8</v>
      </c>
      <c r="G29" s="30">
        <f t="shared" si="0"/>
        <v>215.6</v>
      </c>
      <c r="H29" s="30">
        <f t="shared" si="1"/>
        <v>13.2</v>
      </c>
      <c r="I29" s="30">
        <f t="shared" si="2"/>
        <v>150.92</v>
      </c>
      <c r="J29" s="30">
        <f t="shared" si="3"/>
        <v>164.12</v>
      </c>
    </row>
    <row r="30" s="23" customFormat="1" ht="25" customHeight="1" spans="1:10">
      <c r="A30" s="30" t="s">
        <v>40</v>
      </c>
      <c r="B30" s="30">
        <v>32</v>
      </c>
      <c r="C30" s="30">
        <v>27</v>
      </c>
      <c r="D30" s="30">
        <v>60</v>
      </c>
      <c r="E30" s="20">
        <v>72.6</v>
      </c>
      <c r="F30" s="30">
        <v>46.8</v>
      </c>
      <c r="G30" s="30">
        <f t="shared" si="0"/>
        <v>206.4</v>
      </c>
      <c r="H30" s="30">
        <f t="shared" si="1"/>
        <v>9.6</v>
      </c>
      <c r="I30" s="30">
        <f t="shared" si="2"/>
        <v>144.48</v>
      </c>
      <c r="J30" s="30">
        <f t="shared" si="3"/>
        <v>154.08</v>
      </c>
    </row>
    <row r="31" s="23" customFormat="1" ht="25" customHeight="1" spans="1:10">
      <c r="A31" s="30" t="s">
        <v>41</v>
      </c>
      <c r="B31" s="30">
        <v>40</v>
      </c>
      <c r="C31" s="30">
        <v>44.5</v>
      </c>
      <c r="D31" s="30">
        <v>29</v>
      </c>
      <c r="E31" s="20">
        <v>38.8</v>
      </c>
      <c r="F31" s="30">
        <v>44.2</v>
      </c>
      <c r="G31" s="30">
        <f t="shared" si="0"/>
        <v>156.5</v>
      </c>
      <c r="H31" s="30">
        <f t="shared" si="1"/>
        <v>12</v>
      </c>
      <c r="I31" s="30">
        <f t="shared" si="2"/>
        <v>109.55</v>
      </c>
      <c r="J31" s="30">
        <f t="shared" si="3"/>
        <v>121.55</v>
      </c>
    </row>
    <row r="32" s="23" customFormat="1" ht="25" customHeight="1" spans="1:10">
      <c r="A32" s="30" t="s">
        <v>42</v>
      </c>
      <c r="B32" s="30">
        <v>30</v>
      </c>
      <c r="C32" s="30">
        <v>20.5</v>
      </c>
      <c r="D32" s="30">
        <v>66</v>
      </c>
      <c r="E32" s="20">
        <v>44.8</v>
      </c>
      <c r="F32" s="30">
        <v>26.6</v>
      </c>
      <c r="G32" s="30">
        <f t="shared" si="0"/>
        <v>157.9</v>
      </c>
      <c r="H32" s="30">
        <f t="shared" si="1"/>
        <v>9</v>
      </c>
      <c r="I32" s="30">
        <f t="shared" si="2"/>
        <v>110.53</v>
      </c>
      <c r="J32" s="30">
        <f t="shared" si="3"/>
        <v>119.53</v>
      </c>
    </row>
    <row r="33" s="23" customFormat="1" ht="25" customHeight="1" spans="1:10">
      <c r="A33" s="30" t="s">
        <v>43</v>
      </c>
      <c r="B33" s="30">
        <v>38</v>
      </c>
      <c r="C33" s="30">
        <v>24.5</v>
      </c>
      <c r="D33" s="30">
        <v>35</v>
      </c>
      <c r="E33" s="20">
        <v>41.4</v>
      </c>
      <c r="F33" s="30">
        <v>49.6</v>
      </c>
      <c r="G33" s="30">
        <f t="shared" si="0"/>
        <v>150.5</v>
      </c>
      <c r="H33" s="30">
        <f t="shared" si="1"/>
        <v>11.4</v>
      </c>
      <c r="I33" s="30">
        <f t="shared" si="2"/>
        <v>105.35</v>
      </c>
      <c r="J33" s="30">
        <f t="shared" si="3"/>
        <v>116.75</v>
      </c>
    </row>
  </sheetData>
  <sortState ref="A6:K35">
    <sortCondition ref="J6" descending="1"/>
  </sortState>
  <mergeCells count="4">
    <mergeCell ref="A1:J1"/>
    <mergeCell ref="C2:G2"/>
    <mergeCell ref="H2:J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K7" sqref="K7"/>
    </sheetView>
  </sheetViews>
  <sheetFormatPr defaultColWidth="9" defaultRowHeight="14.4" outlineLevelCol="6"/>
  <cols>
    <col min="1" max="1" width="12.5555555555556" style="23" customWidth="1"/>
    <col min="2" max="2" width="14" style="23" customWidth="1"/>
    <col min="3" max="3" width="17.2222222222222" style="24" customWidth="1"/>
    <col min="4" max="4" width="15.7777777777778" style="24" customWidth="1"/>
    <col min="5" max="5" width="18.6666666666667" style="24" customWidth="1"/>
    <col min="6" max="6" width="13.7777777777778" style="24" customWidth="1"/>
    <col min="7" max="7" width="10" style="23" customWidth="1"/>
    <col min="8" max="16384" width="9" style="23"/>
  </cols>
  <sheetData>
    <row r="1" s="23" customFormat="1" ht="43" customHeight="1" spans="1:7">
      <c r="A1" s="25" t="s">
        <v>44</v>
      </c>
      <c r="B1" s="25"/>
      <c r="C1" s="25"/>
      <c r="D1" s="25"/>
      <c r="E1" s="25"/>
      <c r="F1" s="25"/>
      <c r="G1" s="25"/>
    </row>
    <row r="2" s="23" customFormat="1" ht="49" customHeight="1" spans="1:7">
      <c r="A2" s="26" t="s">
        <v>1</v>
      </c>
      <c r="B2" s="26" t="s">
        <v>45</v>
      </c>
      <c r="C2" s="19" t="s">
        <v>46</v>
      </c>
      <c r="D2" s="19" t="s">
        <v>47</v>
      </c>
      <c r="E2" s="19" t="s">
        <v>48</v>
      </c>
      <c r="F2" s="19" t="s">
        <v>4</v>
      </c>
      <c r="G2" s="4" t="s">
        <v>49</v>
      </c>
    </row>
    <row r="3" s="23" customFormat="1" ht="24" customHeight="1" spans="1:7">
      <c r="A3" s="8" t="s">
        <v>50</v>
      </c>
      <c r="B3" s="20">
        <v>62</v>
      </c>
      <c r="C3" s="20">
        <v>91.7</v>
      </c>
      <c r="D3" s="20">
        <f t="shared" ref="D3:D32" si="0">ROUND(B3*0.3,2)</f>
        <v>18.6</v>
      </c>
      <c r="E3" s="20">
        <f t="shared" ref="E3:E32" si="1">ROUND(C3*0.7,2)</f>
        <v>64.19</v>
      </c>
      <c r="F3" s="20">
        <f t="shared" ref="F3:F32" si="2">E3+D3</f>
        <v>82.79</v>
      </c>
      <c r="G3" s="20"/>
    </row>
    <row r="4" s="23" customFormat="1" ht="24" customHeight="1" spans="1:7">
      <c r="A4" s="8" t="s">
        <v>51</v>
      </c>
      <c r="B4" s="20">
        <v>68</v>
      </c>
      <c r="C4" s="20">
        <v>88.9</v>
      </c>
      <c r="D4" s="20">
        <f t="shared" si="0"/>
        <v>20.4</v>
      </c>
      <c r="E4" s="20">
        <f t="shared" si="1"/>
        <v>62.23</v>
      </c>
      <c r="F4" s="20">
        <f t="shared" si="2"/>
        <v>82.63</v>
      </c>
      <c r="G4" s="20"/>
    </row>
    <row r="5" s="23" customFormat="1" ht="24" customHeight="1" spans="1:7">
      <c r="A5" s="8" t="s">
        <v>52</v>
      </c>
      <c r="B5" s="20">
        <v>54</v>
      </c>
      <c r="C5" s="20">
        <v>92.6</v>
      </c>
      <c r="D5" s="20">
        <f t="shared" si="0"/>
        <v>16.2</v>
      </c>
      <c r="E5" s="20">
        <f t="shared" si="1"/>
        <v>64.82</v>
      </c>
      <c r="F5" s="20">
        <f t="shared" si="2"/>
        <v>81.02</v>
      </c>
      <c r="G5" s="20"/>
    </row>
    <row r="6" s="23" customFormat="1" ht="24" customHeight="1" spans="1:7">
      <c r="A6" s="8" t="s">
        <v>53</v>
      </c>
      <c r="B6" s="20">
        <v>70</v>
      </c>
      <c r="C6" s="20">
        <v>85.5</v>
      </c>
      <c r="D6" s="20">
        <f t="shared" si="0"/>
        <v>21</v>
      </c>
      <c r="E6" s="20">
        <f t="shared" si="1"/>
        <v>59.85</v>
      </c>
      <c r="F6" s="20">
        <f t="shared" si="2"/>
        <v>80.85</v>
      </c>
      <c r="G6" s="20"/>
    </row>
    <row r="7" s="23" customFormat="1" ht="24" customHeight="1" spans="1:7">
      <c r="A7" s="8" t="s">
        <v>54</v>
      </c>
      <c r="B7" s="20">
        <v>78</v>
      </c>
      <c r="C7" s="20">
        <v>77</v>
      </c>
      <c r="D7" s="20">
        <f t="shared" si="0"/>
        <v>23.4</v>
      </c>
      <c r="E7" s="20">
        <f t="shared" si="1"/>
        <v>53.9</v>
      </c>
      <c r="F7" s="20">
        <f t="shared" si="2"/>
        <v>77.3</v>
      </c>
      <c r="G7" s="20"/>
    </row>
    <row r="8" s="23" customFormat="1" ht="24" customHeight="1" spans="1:7">
      <c r="A8" s="8" t="s">
        <v>55</v>
      </c>
      <c r="B8" s="20">
        <v>66</v>
      </c>
      <c r="C8" s="20">
        <v>80.8</v>
      </c>
      <c r="D8" s="20">
        <f t="shared" si="0"/>
        <v>19.8</v>
      </c>
      <c r="E8" s="20">
        <f t="shared" si="1"/>
        <v>56.56</v>
      </c>
      <c r="F8" s="20">
        <f t="shared" si="2"/>
        <v>76.36</v>
      </c>
      <c r="G8" s="20"/>
    </row>
    <row r="9" s="23" customFormat="1" ht="24" customHeight="1" spans="1:7">
      <c r="A9" s="7" t="s">
        <v>56</v>
      </c>
      <c r="B9" s="20">
        <v>64</v>
      </c>
      <c r="C9" s="20">
        <v>81.6</v>
      </c>
      <c r="D9" s="20">
        <f t="shared" si="0"/>
        <v>19.2</v>
      </c>
      <c r="E9" s="20">
        <f t="shared" si="1"/>
        <v>57.12</v>
      </c>
      <c r="F9" s="20">
        <f t="shared" si="2"/>
        <v>76.32</v>
      </c>
      <c r="G9" s="20"/>
    </row>
    <row r="10" s="23" customFormat="1" ht="24" customHeight="1" spans="1:7">
      <c r="A10" s="8" t="s">
        <v>57</v>
      </c>
      <c r="B10" s="20">
        <v>56</v>
      </c>
      <c r="C10" s="20">
        <v>76.4</v>
      </c>
      <c r="D10" s="20">
        <f t="shared" si="0"/>
        <v>16.8</v>
      </c>
      <c r="E10" s="20">
        <f t="shared" si="1"/>
        <v>53.48</v>
      </c>
      <c r="F10" s="20">
        <f t="shared" si="2"/>
        <v>70.28</v>
      </c>
      <c r="G10" s="20"/>
    </row>
    <row r="11" s="23" customFormat="1" ht="24" customHeight="1" spans="1:7">
      <c r="A11" s="8" t="s">
        <v>58</v>
      </c>
      <c r="B11" s="20">
        <v>42</v>
      </c>
      <c r="C11" s="27">
        <v>75.4</v>
      </c>
      <c r="D11" s="20">
        <f t="shared" si="0"/>
        <v>12.6</v>
      </c>
      <c r="E11" s="20">
        <f t="shared" si="1"/>
        <v>52.78</v>
      </c>
      <c r="F11" s="20">
        <f t="shared" si="2"/>
        <v>65.38</v>
      </c>
      <c r="G11" s="20"/>
    </row>
    <row r="12" s="23" customFormat="1" ht="24" customHeight="1" spans="1:7">
      <c r="A12" s="8" t="s">
        <v>59</v>
      </c>
      <c r="B12" s="20">
        <v>56</v>
      </c>
      <c r="C12" s="20">
        <v>69.3</v>
      </c>
      <c r="D12" s="20">
        <f t="shared" si="0"/>
        <v>16.8</v>
      </c>
      <c r="E12" s="20">
        <f t="shared" si="1"/>
        <v>48.51</v>
      </c>
      <c r="F12" s="20">
        <f t="shared" si="2"/>
        <v>65.31</v>
      </c>
      <c r="G12" s="20"/>
    </row>
    <row r="13" s="23" customFormat="1" ht="24" customHeight="1" spans="1:7">
      <c r="A13" s="8" t="s">
        <v>60</v>
      </c>
      <c r="B13" s="20">
        <v>52</v>
      </c>
      <c r="C13" s="20">
        <v>69.7</v>
      </c>
      <c r="D13" s="20">
        <f t="shared" si="0"/>
        <v>15.6</v>
      </c>
      <c r="E13" s="20">
        <f t="shared" si="1"/>
        <v>48.79</v>
      </c>
      <c r="F13" s="20">
        <f t="shared" si="2"/>
        <v>64.39</v>
      </c>
      <c r="G13" s="20"/>
    </row>
    <row r="14" s="23" customFormat="1" ht="24" customHeight="1" spans="1:7">
      <c r="A14" s="8" t="s">
        <v>61</v>
      </c>
      <c r="B14" s="20">
        <v>42</v>
      </c>
      <c r="C14" s="20">
        <v>73.5</v>
      </c>
      <c r="D14" s="20">
        <f t="shared" si="0"/>
        <v>12.6</v>
      </c>
      <c r="E14" s="20">
        <f t="shared" si="1"/>
        <v>51.45</v>
      </c>
      <c r="F14" s="20">
        <f t="shared" si="2"/>
        <v>64.05</v>
      </c>
      <c r="G14" s="20"/>
    </row>
    <row r="15" s="23" customFormat="1" ht="24" customHeight="1" spans="1:7">
      <c r="A15" s="7" t="s">
        <v>62</v>
      </c>
      <c r="B15" s="20">
        <v>58</v>
      </c>
      <c r="C15" s="20">
        <v>60.2</v>
      </c>
      <c r="D15" s="20">
        <f t="shared" si="0"/>
        <v>17.4</v>
      </c>
      <c r="E15" s="20">
        <f t="shared" si="1"/>
        <v>42.14</v>
      </c>
      <c r="F15" s="20">
        <f t="shared" si="2"/>
        <v>59.54</v>
      </c>
      <c r="G15" s="20"/>
    </row>
    <row r="16" s="23" customFormat="1" ht="24" customHeight="1" spans="1:7">
      <c r="A16" s="8" t="s">
        <v>63</v>
      </c>
      <c r="B16" s="20">
        <v>52</v>
      </c>
      <c r="C16" s="20">
        <v>60.8</v>
      </c>
      <c r="D16" s="20">
        <f t="shared" si="0"/>
        <v>15.6</v>
      </c>
      <c r="E16" s="20">
        <f t="shared" si="1"/>
        <v>42.56</v>
      </c>
      <c r="F16" s="20">
        <f t="shared" si="2"/>
        <v>58.16</v>
      </c>
      <c r="G16" s="20"/>
    </row>
    <row r="17" s="23" customFormat="1" ht="24" customHeight="1" spans="1:7">
      <c r="A17" s="8" t="s">
        <v>64</v>
      </c>
      <c r="B17" s="20">
        <v>46</v>
      </c>
      <c r="C17" s="20">
        <v>62</v>
      </c>
      <c r="D17" s="20">
        <f t="shared" si="0"/>
        <v>13.8</v>
      </c>
      <c r="E17" s="20">
        <f t="shared" si="1"/>
        <v>43.4</v>
      </c>
      <c r="F17" s="20">
        <f t="shared" si="2"/>
        <v>57.2</v>
      </c>
      <c r="G17" s="20"/>
    </row>
    <row r="18" s="23" customFormat="1" ht="24" customHeight="1" spans="1:7">
      <c r="A18" s="8" t="s">
        <v>65</v>
      </c>
      <c r="B18" s="20">
        <v>48</v>
      </c>
      <c r="C18" s="20">
        <v>60.8</v>
      </c>
      <c r="D18" s="20">
        <f t="shared" si="0"/>
        <v>14.4</v>
      </c>
      <c r="E18" s="20">
        <f t="shared" si="1"/>
        <v>42.56</v>
      </c>
      <c r="F18" s="20">
        <f t="shared" si="2"/>
        <v>56.96</v>
      </c>
      <c r="G18" s="20"/>
    </row>
    <row r="19" s="23" customFormat="1" ht="24" customHeight="1" spans="1:7">
      <c r="A19" s="8" t="s">
        <v>66</v>
      </c>
      <c r="B19" s="20">
        <v>44</v>
      </c>
      <c r="C19" s="20">
        <v>59.8</v>
      </c>
      <c r="D19" s="20">
        <f t="shared" si="0"/>
        <v>13.2</v>
      </c>
      <c r="E19" s="20">
        <f t="shared" si="1"/>
        <v>41.86</v>
      </c>
      <c r="F19" s="20">
        <f t="shared" si="2"/>
        <v>55.06</v>
      </c>
      <c r="G19" s="20"/>
    </row>
    <row r="20" s="23" customFormat="1" ht="24" customHeight="1" spans="1:7">
      <c r="A20" s="8" t="s">
        <v>67</v>
      </c>
      <c r="B20" s="20">
        <v>46</v>
      </c>
      <c r="C20" s="20">
        <v>56.4</v>
      </c>
      <c r="D20" s="20">
        <f t="shared" si="0"/>
        <v>13.8</v>
      </c>
      <c r="E20" s="20">
        <f t="shared" si="1"/>
        <v>39.48</v>
      </c>
      <c r="F20" s="20">
        <f t="shared" si="2"/>
        <v>53.28</v>
      </c>
      <c r="G20" s="20"/>
    </row>
    <row r="21" s="23" customFormat="1" ht="24" customHeight="1" spans="1:7">
      <c r="A21" s="8" t="s">
        <v>68</v>
      </c>
      <c r="B21" s="20">
        <v>54</v>
      </c>
      <c r="C21" s="20">
        <v>52.2</v>
      </c>
      <c r="D21" s="20">
        <f t="shared" si="0"/>
        <v>16.2</v>
      </c>
      <c r="E21" s="20">
        <f t="shared" si="1"/>
        <v>36.54</v>
      </c>
      <c r="F21" s="20">
        <f t="shared" si="2"/>
        <v>52.74</v>
      </c>
      <c r="G21" s="20"/>
    </row>
    <row r="22" s="23" customFormat="1" ht="24" customHeight="1" spans="1:7">
      <c r="A22" s="7" t="s">
        <v>69</v>
      </c>
      <c r="B22" s="20">
        <v>58</v>
      </c>
      <c r="C22" s="20">
        <v>50.2</v>
      </c>
      <c r="D22" s="20">
        <f t="shared" si="0"/>
        <v>17.4</v>
      </c>
      <c r="E22" s="20">
        <f t="shared" si="1"/>
        <v>35.14</v>
      </c>
      <c r="F22" s="20">
        <f t="shared" si="2"/>
        <v>52.54</v>
      </c>
      <c r="G22" s="20"/>
    </row>
    <row r="23" s="23" customFormat="1" ht="24" customHeight="1" spans="1:7">
      <c r="A23" s="8" t="s">
        <v>70</v>
      </c>
      <c r="B23" s="20">
        <v>36</v>
      </c>
      <c r="C23" s="20">
        <v>56.3</v>
      </c>
      <c r="D23" s="20">
        <f t="shared" si="0"/>
        <v>10.8</v>
      </c>
      <c r="E23" s="20">
        <f t="shared" si="1"/>
        <v>39.41</v>
      </c>
      <c r="F23" s="20">
        <f t="shared" si="2"/>
        <v>50.21</v>
      </c>
      <c r="G23" s="20"/>
    </row>
    <row r="24" s="23" customFormat="1" ht="24" customHeight="1" spans="1:7">
      <c r="A24" s="8" t="s">
        <v>71</v>
      </c>
      <c r="B24" s="20">
        <v>42</v>
      </c>
      <c r="C24" s="20">
        <v>49.5</v>
      </c>
      <c r="D24" s="20">
        <f t="shared" si="0"/>
        <v>12.6</v>
      </c>
      <c r="E24" s="20">
        <f t="shared" si="1"/>
        <v>34.65</v>
      </c>
      <c r="F24" s="20">
        <f t="shared" si="2"/>
        <v>47.25</v>
      </c>
      <c r="G24" s="20"/>
    </row>
    <row r="25" s="23" customFormat="1" ht="24" customHeight="1" spans="1:7">
      <c r="A25" s="8" t="s">
        <v>72</v>
      </c>
      <c r="B25" s="20">
        <v>54</v>
      </c>
      <c r="C25" s="20">
        <v>39.5</v>
      </c>
      <c r="D25" s="20">
        <f t="shared" si="0"/>
        <v>16.2</v>
      </c>
      <c r="E25" s="20">
        <f t="shared" si="1"/>
        <v>27.65</v>
      </c>
      <c r="F25" s="20">
        <f t="shared" si="2"/>
        <v>43.85</v>
      </c>
      <c r="G25" s="20"/>
    </row>
    <row r="26" s="23" customFormat="1" ht="24" customHeight="1" spans="1:7">
      <c r="A26" s="28" t="s">
        <v>73</v>
      </c>
      <c r="B26" s="20">
        <v>36</v>
      </c>
      <c r="C26" s="20">
        <v>45.1</v>
      </c>
      <c r="D26" s="20">
        <f t="shared" si="0"/>
        <v>10.8</v>
      </c>
      <c r="E26" s="20">
        <f t="shared" si="1"/>
        <v>31.57</v>
      </c>
      <c r="F26" s="20">
        <f t="shared" si="2"/>
        <v>42.37</v>
      </c>
      <c r="G26" s="20"/>
    </row>
    <row r="27" s="23" customFormat="1" ht="24" customHeight="1" spans="1:7">
      <c r="A27" s="8" t="s">
        <v>74</v>
      </c>
      <c r="B27" s="20">
        <v>30</v>
      </c>
      <c r="C27" s="20">
        <v>46.1</v>
      </c>
      <c r="D27" s="20">
        <f t="shared" si="0"/>
        <v>9</v>
      </c>
      <c r="E27" s="20">
        <f t="shared" si="1"/>
        <v>32.27</v>
      </c>
      <c r="F27" s="20">
        <f t="shared" si="2"/>
        <v>41.27</v>
      </c>
      <c r="G27" s="20"/>
    </row>
    <row r="28" s="23" customFormat="1" ht="24" customHeight="1" spans="1:7">
      <c r="A28" s="8" t="s">
        <v>75</v>
      </c>
      <c r="B28" s="20">
        <v>36</v>
      </c>
      <c r="C28" s="20">
        <v>40.3</v>
      </c>
      <c r="D28" s="20">
        <f t="shared" si="0"/>
        <v>10.8</v>
      </c>
      <c r="E28" s="20">
        <f t="shared" si="1"/>
        <v>28.21</v>
      </c>
      <c r="F28" s="20">
        <f t="shared" si="2"/>
        <v>39.01</v>
      </c>
      <c r="G28" s="20"/>
    </row>
    <row r="29" s="23" customFormat="1" ht="24" customHeight="1" spans="1:7">
      <c r="A29" s="8" t="s">
        <v>76</v>
      </c>
      <c r="B29" s="20">
        <v>44</v>
      </c>
      <c r="C29" s="20">
        <v>29.8</v>
      </c>
      <c r="D29" s="20">
        <f t="shared" si="0"/>
        <v>13.2</v>
      </c>
      <c r="E29" s="20">
        <f t="shared" si="1"/>
        <v>20.86</v>
      </c>
      <c r="F29" s="20">
        <f t="shared" si="2"/>
        <v>34.06</v>
      </c>
      <c r="G29" s="20"/>
    </row>
    <row r="30" s="23" customFormat="1" ht="24" customHeight="1" spans="1:7">
      <c r="A30" s="8" t="s">
        <v>77</v>
      </c>
      <c r="B30" s="20">
        <v>52</v>
      </c>
      <c r="C30" s="20">
        <v>0</v>
      </c>
      <c r="D30" s="20">
        <f t="shared" si="0"/>
        <v>15.6</v>
      </c>
      <c r="E30" s="20">
        <f t="shared" si="1"/>
        <v>0</v>
      </c>
      <c r="F30" s="20">
        <f t="shared" si="2"/>
        <v>15.6</v>
      </c>
      <c r="G30" s="29"/>
    </row>
    <row r="31" s="23" customFormat="1" ht="24" customHeight="1" spans="1:7">
      <c r="A31" s="8" t="s">
        <v>78</v>
      </c>
      <c r="B31" s="20">
        <v>50</v>
      </c>
      <c r="C31" s="20">
        <v>0</v>
      </c>
      <c r="D31" s="20">
        <f t="shared" si="0"/>
        <v>15</v>
      </c>
      <c r="E31" s="20">
        <f t="shared" si="1"/>
        <v>0</v>
      </c>
      <c r="F31" s="20">
        <f t="shared" si="2"/>
        <v>15</v>
      </c>
      <c r="G31" s="29"/>
    </row>
    <row r="32" s="23" customFormat="1" ht="24" customHeight="1" spans="1:7">
      <c r="A32" s="8" t="s">
        <v>79</v>
      </c>
      <c r="B32" s="20">
        <v>46</v>
      </c>
      <c r="C32" s="20">
        <v>0</v>
      </c>
      <c r="D32" s="20">
        <f t="shared" si="0"/>
        <v>13.8</v>
      </c>
      <c r="E32" s="20">
        <f t="shared" si="1"/>
        <v>0</v>
      </c>
      <c r="F32" s="20">
        <f t="shared" si="2"/>
        <v>13.8</v>
      </c>
      <c r="G32" s="2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H8" sqref="H8"/>
    </sheetView>
  </sheetViews>
  <sheetFormatPr defaultColWidth="9" defaultRowHeight="14.4" outlineLevelCol="6"/>
  <cols>
    <col min="1" max="1" width="9.88888888888889" style="16" customWidth="1"/>
    <col min="2" max="2" width="23" style="16" customWidth="1"/>
    <col min="3" max="3" width="22.7777777777778" style="16" customWidth="1"/>
    <col min="4" max="4" width="17.8888888888889" style="16" customWidth="1"/>
    <col min="5" max="5" width="23.7777777777778" style="16" customWidth="1"/>
    <col min="6" max="6" width="17" style="16" customWidth="1"/>
    <col min="7" max="16384" width="9" style="15"/>
  </cols>
  <sheetData>
    <row r="1" s="15" customFormat="1" ht="36" customHeight="1" spans="1:7">
      <c r="A1" s="17" t="s">
        <v>80</v>
      </c>
      <c r="B1" s="17"/>
      <c r="C1" s="17"/>
      <c r="D1" s="17"/>
      <c r="E1" s="17"/>
      <c r="F1" s="17"/>
      <c r="G1" s="17"/>
    </row>
    <row r="2" s="15" customFormat="1" ht="43" customHeight="1" spans="1:7">
      <c r="A2" s="18" t="s">
        <v>1</v>
      </c>
      <c r="B2" s="4" t="s">
        <v>81</v>
      </c>
      <c r="C2" s="19" t="s">
        <v>82</v>
      </c>
      <c r="D2" s="4" t="s">
        <v>83</v>
      </c>
      <c r="E2" s="19" t="s">
        <v>84</v>
      </c>
      <c r="F2" s="4" t="s">
        <v>4</v>
      </c>
      <c r="G2" s="4" t="s">
        <v>49</v>
      </c>
    </row>
    <row r="3" s="15" customFormat="1" ht="27" customHeight="1" spans="1:7">
      <c r="A3" s="8" t="s">
        <v>85</v>
      </c>
      <c r="B3" s="20">
        <v>98</v>
      </c>
      <c r="C3" s="20">
        <f t="shared" ref="C3:C32" si="0">B3*0.3</f>
        <v>29.4</v>
      </c>
      <c r="D3" s="20">
        <v>81.5</v>
      </c>
      <c r="E3" s="20">
        <f t="shared" ref="E3:E32" si="1">D3*0.7</f>
        <v>57.05</v>
      </c>
      <c r="F3" s="20">
        <f t="shared" ref="F3:F32" si="2">C3+E3</f>
        <v>86.45</v>
      </c>
      <c r="G3" s="20"/>
    </row>
    <row r="4" s="15" customFormat="1" ht="27" customHeight="1" spans="1:7">
      <c r="A4" s="8" t="s">
        <v>86</v>
      </c>
      <c r="B4" s="20">
        <v>97</v>
      </c>
      <c r="C4" s="20">
        <f t="shared" si="0"/>
        <v>29.1</v>
      </c>
      <c r="D4" s="20">
        <v>81.5</v>
      </c>
      <c r="E4" s="20">
        <f t="shared" si="1"/>
        <v>57.05</v>
      </c>
      <c r="F4" s="20">
        <f t="shared" si="2"/>
        <v>86.15</v>
      </c>
      <c r="G4" s="20"/>
    </row>
    <row r="5" s="15" customFormat="1" ht="27" customHeight="1" spans="1:7">
      <c r="A5" s="8" t="s">
        <v>87</v>
      </c>
      <c r="B5" s="20">
        <v>86.9</v>
      </c>
      <c r="C5" s="20">
        <f t="shared" si="0"/>
        <v>26.07</v>
      </c>
      <c r="D5" s="20">
        <v>74.5</v>
      </c>
      <c r="E5" s="20">
        <f t="shared" si="1"/>
        <v>52.15</v>
      </c>
      <c r="F5" s="20">
        <f t="shared" si="2"/>
        <v>78.22</v>
      </c>
      <c r="G5" s="20"/>
    </row>
    <row r="6" s="15" customFormat="1" ht="27" customHeight="1" spans="1:7">
      <c r="A6" s="8" t="s">
        <v>88</v>
      </c>
      <c r="B6" s="20">
        <v>79.7</v>
      </c>
      <c r="C6" s="20">
        <f t="shared" si="0"/>
        <v>23.91</v>
      </c>
      <c r="D6" s="20">
        <v>76</v>
      </c>
      <c r="E6" s="20">
        <f t="shared" si="1"/>
        <v>53.2</v>
      </c>
      <c r="F6" s="20">
        <f t="shared" si="2"/>
        <v>77.11</v>
      </c>
      <c r="G6" s="20"/>
    </row>
    <row r="7" s="15" customFormat="1" ht="27" customHeight="1" spans="1:7">
      <c r="A7" s="8" t="s">
        <v>89</v>
      </c>
      <c r="B7" s="20">
        <v>65.8</v>
      </c>
      <c r="C7" s="20">
        <f t="shared" si="0"/>
        <v>19.74</v>
      </c>
      <c r="D7" s="20">
        <v>78</v>
      </c>
      <c r="E7" s="20">
        <f t="shared" si="1"/>
        <v>54.6</v>
      </c>
      <c r="F7" s="20">
        <f t="shared" si="2"/>
        <v>74.34</v>
      </c>
      <c r="G7" s="20"/>
    </row>
    <row r="8" s="15" customFormat="1" ht="27" customHeight="1" spans="1:7">
      <c r="A8" s="8" t="s">
        <v>90</v>
      </c>
      <c r="B8" s="20">
        <v>44.6</v>
      </c>
      <c r="C8" s="20">
        <f t="shared" si="0"/>
        <v>13.38</v>
      </c>
      <c r="D8" s="20">
        <v>84.5</v>
      </c>
      <c r="E8" s="20">
        <f t="shared" si="1"/>
        <v>59.15</v>
      </c>
      <c r="F8" s="20">
        <f t="shared" si="2"/>
        <v>72.53</v>
      </c>
      <c r="G8" s="20"/>
    </row>
    <row r="9" s="15" customFormat="1" ht="27" customHeight="1" spans="1:7">
      <c r="A9" s="8" t="s">
        <v>91</v>
      </c>
      <c r="B9" s="20">
        <v>66.4</v>
      </c>
      <c r="C9" s="20">
        <f t="shared" si="0"/>
        <v>19.92</v>
      </c>
      <c r="D9" s="20">
        <v>73.5</v>
      </c>
      <c r="E9" s="20">
        <f t="shared" si="1"/>
        <v>51.45</v>
      </c>
      <c r="F9" s="20">
        <f t="shared" si="2"/>
        <v>71.37</v>
      </c>
      <c r="G9" s="20"/>
    </row>
    <row r="10" s="15" customFormat="1" ht="27" customHeight="1" spans="1:7">
      <c r="A10" s="8" t="s">
        <v>92</v>
      </c>
      <c r="B10" s="20">
        <v>66.9</v>
      </c>
      <c r="C10" s="20">
        <f t="shared" si="0"/>
        <v>20.07</v>
      </c>
      <c r="D10" s="20">
        <v>72.5</v>
      </c>
      <c r="E10" s="20">
        <f t="shared" si="1"/>
        <v>50.75</v>
      </c>
      <c r="F10" s="20">
        <f t="shared" si="2"/>
        <v>70.82</v>
      </c>
      <c r="G10" s="20"/>
    </row>
    <row r="11" s="15" customFormat="1" ht="27" customHeight="1" spans="1:7">
      <c r="A11" s="8" t="s">
        <v>93</v>
      </c>
      <c r="B11" s="20">
        <v>55.8</v>
      </c>
      <c r="C11" s="20">
        <f t="shared" si="0"/>
        <v>16.74</v>
      </c>
      <c r="D11" s="20">
        <v>76.5</v>
      </c>
      <c r="E11" s="20">
        <f t="shared" si="1"/>
        <v>53.55</v>
      </c>
      <c r="F11" s="20">
        <f t="shared" si="2"/>
        <v>70.29</v>
      </c>
      <c r="G11" s="20"/>
    </row>
    <row r="12" s="15" customFormat="1" ht="27" customHeight="1" spans="1:7">
      <c r="A12" s="8" t="s">
        <v>94</v>
      </c>
      <c r="B12" s="20">
        <v>66.49</v>
      </c>
      <c r="C12" s="20">
        <f t="shared" si="0"/>
        <v>19.947</v>
      </c>
      <c r="D12" s="20">
        <v>71</v>
      </c>
      <c r="E12" s="20">
        <f t="shared" si="1"/>
        <v>49.7</v>
      </c>
      <c r="F12" s="20">
        <f t="shared" si="2"/>
        <v>69.647</v>
      </c>
      <c r="G12" s="20"/>
    </row>
    <row r="13" s="15" customFormat="1" ht="27" customHeight="1" spans="1:7">
      <c r="A13" s="21" t="s">
        <v>95</v>
      </c>
      <c r="B13" s="20">
        <v>48.94</v>
      </c>
      <c r="C13" s="20">
        <f t="shared" si="0"/>
        <v>14.682</v>
      </c>
      <c r="D13" s="20">
        <v>77.5</v>
      </c>
      <c r="E13" s="20">
        <f t="shared" si="1"/>
        <v>54.25</v>
      </c>
      <c r="F13" s="20">
        <f t="shared" si="2"/>
        <v>68.932</v>
      </c>
      <c r="G13" s="20"/>
    </row>
    <row r="14" s="15" customFormat="1" ht="27" customHeight="1" spans="1:7">
      <c r="A14" s="8" t="s">
        <v>96</v>
      </c>
      <c r="B14" s="20">
        <v>54.8</v>
      </c>
      <c r="C14" s="20">
        <f t="shared" si="0"/>
        <v>16.44</v>
      </c>
      <c r="D14" s="20">
        <v>71</v>
      </c>
      <c r="E14" s="20">
        <f t="shared" si="1"/>
        <v>49.7</v>
      </c>
      <c r="F14" s="20">
        <f t="shared" si="2"/>
        <v>66.14</v>
      </c>
      <c r="G14" s="20"/>
    </row>
    <row r="15" s="15" customFormat="1" ht="27" customHeight="1" spans="1:7">
      <c r="A15" s="8" t="s">
        <v>97</v>
      </c>
      <c r="B15" s="20">
        <v>75.3</v>
      </c>
      <c r="C15" s="20">
        <f t="shared" si="0"/>
        <v>22.59</v>
      </c>
      <c r="D15" s="20">
        <v>61.25</v>
      </c>
      <c r="E15" s="20">
        <f t="shared" si="1"/>
        <v>42.875</v>
      </c>
      <c r="F15" s="20">
        <f t="shared" si="2"/>
        <v>65.465</v>
      </c>
      <c r="G15" s="20"/>
    </row>
    <row r="16" s="15" customFormat="1" ht="27" customHeight="1" spans="1:7">
      <c r="A16" s="8" t="s">
        <v>98</v>
      </c>
      <c r="B16" s="20">
        <v>48</v>
      </c>
      <c r="C16" s="20">
        <f t="shared" si="0"/>
        <v>14.4</v>
      </c>
      <c r="D16" s="20">
        <v>72</v>
      </c>
      <c r="E16" s="20">
        <f t="shared" si="1"/>
        <v>50.4</v>
      </c>
      <c r="F16" s="20">
        <f t="shared" si="2"/>
        <v>64.8</v>
      </c>
      <c r="G16" s="20"/>
    </row>
    <row r="17" s="15" customFormat="1" ht="27" customHeight="1" spans="1:7">
      <c r="A17" s="8" t="s">
        <v>99</v>
      </c>
      <c r="B17" s="20">
        <v>40.4</v>
      </c>
      <c r="C17" s="20">
        <f t="shared" si="0"/>
        <v>12.12</v>
      </c>
      <c r="D17" s="20">
        <v>74.5</v>
      </c>
      <c r="E17" s="20">
        <f t="shared" si="1"/>
        <v>52.15</v>
      </c>
      <c r="F17" s="20">
        <f t="shared" si="2"/>
        <v>64.27</v>
      </c>
      <c r="G17" s="20"/>
    </row>
    <row r="18" s="15" customFormat="1" ht="27" customHeight="1" spans="1:7">
      <c r="A18" s="8" t="s">
        <v>100</v>
      </c>
      <c r="B18" s="20">
        <v>49.6</v>
      </c>
      <c r="C18" s="20">
        <f t="shared" si="0"/>
        <v>14.88</v>
      </c>
      <c r="D18" s="20">
        <v>70.5</v>
      </c>
      <c r="E18" s="20">
        <f t="shared" si="1"/>
        <v>49.35</v>
      </c>
      <c r="F18" s="20">
        <f t="shared" si="2"/>
        <v>64.23</v>
      </c>
      <c r="G18" s="20"/>
    </row>
    <row r="19" s="15" customFormat="1" ht="27" customHeight="1" spans="1:7">
      <c r="A19" s="21" t="s">
        <v>101</v>
      </c>
      <c r="B19" s="20">
        <v>75.4</v>
      </c>
      <c r="C19" s="20">
        <f t="shared" si="0"/>
        <v>22.62</v>
      </c>
      <c r="D19" s="20">
        <v>59</v>
      </c>
      <c r="E19" s="20">
        <f t="shared" si="1"/>
        <v>41.3</v>
      </c>
      <c r="F19" s="20">
        <f t="shared" si="2"/>
        <v>63.92</v>
      </c>
      <c r="G19" s="20"/>
    </row>
    <row r="20" s="15" customFormat="1" ht="27" customHeight="1" spans="1:7">
      <c r="A20" s="8" t="s">
        <v>102</v>
      </c>
      <c r="B20" s="20">
        <v>60.65</v>
      </c>
      <c r="C20" s="20">
        <f t="shared" si="0"/>
        <v>18.195</v>
      </c>
      <c r="D20" s="20">
        <v>63.5</v>
      </c>
      <c r="E20" s="20">
        <f t="shared" si="1"/>
        <v>44.45</v>
      </c>
      <c r="F20" s="20">
        <f t="shared" si="2"/>
        <v>62.645</v>
      </c>
      <c r="G20" s="20"/>
    </row>
    <row r="21" s="15" customFormat="1" ht="27" customHeight="1" spans="1:7">
      <c r="A21" s="8" t="s">
        <v>103</v>
      </c>
      <c r="B21" s="20">
        <v>23.73</v>
      </c>
      <c r="C21" s="20">
        <f t="shared" si="0"/>
        <v>7.119</v>
      </c>
      <c r="D21" s="20">
        <v>77.5</v>
      </c>
      <c r="E21" s="20">
        <f t="shared" si="1"/>
        <v>54.25</v>
      </c>
      <c r="F21" s="20">
        <f t="shared" si="2"/>
        <v>61.369</v>
      </c>
      <c r="G21" s="20"/>
    </row>
    <row r="22" s="15" customFormat="1" ht="27" customHeight="1" spans="1:7">
      <c r="A22" s="8" t="s">
        <v>104</v>
      </c>
      <c r="B22" s="20">
        <v>53.4</v>
      </c>
      <c r="C22" s="20">
        <f t="shared" si="0"/>
        <v>16.02</v>
      </c>
      <c r="D22" s="20">
        <v>64.5</v>
      </c>
      <c r="E22" s="20">
        <f t="shared" si="1"/>
        <v>45.15</v>
      </c>
      <c r="F22" s="20">
        <f t="shared" si="2"/>
        <v>61.17</v>
      </c>
      <c r="G22" s="20"/>
    </row>
    <row r="23" s="15" customFormat="1" ht="27" customHeight="1" spans="1:7">
      <c r="A23" s="22" t="s">
        <v>105</v>
      </c>
      <c r="B23" s="20">
        <v>54</v>
      </c>
      <c r="C23" s="20">
        <f t="shared" si="0"/>
        <v>16.2</v>
      </c>
      <c r="D23" s="20">
        <v>58</v>
      </c>
      <c r="E23" s="20">
        <f t="shared" si="1"/>
        <v>40.6</v>
      </c>
      <c r="F23" s="20">
        <f t="shared" si="2"/>
        <v>56.8</v>
      </c>
      <c r="G23" s="20"/>
    </row>
    <row r="24" s="15" customFormat="1" ht="27" customHeight="1" spans="1:7">
      <c r="A24" s="8" t="s">
        <v>106</v>
      </c>
      <c r="B24" s="20">
        <v>47.5</v>
      </c>
      <c r="C24" s="20">
        <f t="shared" si="0"/>
        <v>14.25</v>
      </c>
      <c r="D24" s="20">
        <v>60</v>
      </c>
      <c r="E24" s="20">
        <f t="shared" si="1"/>
        <v>42</v>
      </c>
      <c r="F24" s="20">
        <f t="shared" si="2"/>
        <v>56.25</v>
      </c>
      <c r="G24" s="20"/>
    </row>
    <row r="25" s="15" customFormat="1" ht="27" customHeight="1" spans="1:7">
      <c r="A25" s="8" t="s">
        <v>107</v>
      </c>
      <c r="B25" s="20">
        <v>39.1</v>
      </c>
      <c r="C25" s="20">
        <f t="shared" si="0"/>
        <v>11.73</v>
      </c>
      <c r="D25" s="20">
        <v>63.5</v>
      </c>
      <c r="E25" s="20">
        <f t="shared" si="1"/>
        <v>44.45</v>
      </c>
      <c r="F25" s="20">
        <f t="shared" si="2"/>
        <v>56.18</v>
      </c>
      <c r="G25" s="20"/>
    </row>
    <row r="26" s="15" customFormat="1" ht="27" customHeight="1" spans="1:7">
      <c r="A26" s="21" t="s">
        <v>108</v>
      </c>
      <c r="B26" s="20">
        <v>42.45</v>
      </c>
      <c r="C26" s="20">
        <f t="shared" si="0"/>
        <v>12.735</v>
      </c>
      <c r="D26" s="20">
        <v>60.5</v>
      </c>
      <c r="E26" s="20">
        <f t="shared" si="1"/>
        <v>42.35</v>
      </c>
      <c r="F26" s="20">
        <f t="shared" si="2"/>
        <v>55.085</v>
      </c>
      <c r="G26" s="20"/>
    </row>
    <row r="27" s="15" customFormat="1" ht="27" customHeight="1" spans="1:7">
      <c r="A27" s="8" t="s">
        <v>109</v>
      </c>
      <c r="B27" s="20">
        <v>54.05</v>
      </c>
      <c r="C27" s="20">
        <f t="shared" si="0"/>
        <v>16.215</v>
      </c>
      <c r="D27" s="20">
        <v>50.25</v>
      </c>
      <c r="E27" s="20">
        <f t="shared" si="1"/>
        <v>35.175</v>
      </c>
      <c r="F27" s="20">
        <f t="shared" si="2"/>
        <v>51.39</v>
      </c>
      <c r="G27" s="20"/>
    </row>
    <row r="28" s="15" customFormat="1" ht="27" customHeight="1" spans="1:7">
      <c r="A28" s="8" t="s">
        <v>110</v>
      </c>
      <c r="B28" s="20">
        <v>27.7</v>
      </c>
      <c r="C28" s="20">
        <f t="shared" si="0"/>
        <v>8.31</v>
      </c>
      <c r="D28" s="20">
        <v>58.25</v>
      </c>
      <c r="E28" s="20">
        <f t="shared" si="1"/>
        <v>40.775</v>
      </c>
      <c r="F28" s="20">
        <f t="shared" si="2"/>
        <v>49.085</v>
      </c>
      <c r="G28" s="20"/>
    </row>
    <row r="29" s="15" customFormat="1" ht="27" customHeight="1" spans="1:7">
      <c r="A29" s="8" t="s">
        <v>111</v>
      </c>
      <c r="B29" s="20">
        <v>55.65</v>
      </c>
      <c r="C29" s="20">
        <f t="shared" si="0"/>
        <v>16.695</v>
      </c>
      <c r="D29" s="20">
        <v>45.75</v>
      </c>
      <c r="E29" s="20">
        <f t="shared" si="1"/>
        <v>32.025</v>
      </c>
      <c r="F29" s="20">
        <f t="shared" si="2"/>
        <v>48.72</v>
      </c>
      <c r="G29" s="20"/>
    </row>
    <row r="30" s="15" customFormat="1" ht="27" customHeight="1" spans="1:7">
      <c r="A30" s="8" t="s">
        <v>112</v>
      </c>
      <c r="B30" s="20">
        <v>24.95</v>
      </c>
      <c r="C30" s="20">
        <f t="shared" si="0"/>
        <v>7.485</v>
      </c>
      <c r="D30" s="20">
        <v>46.5</v>
      </c>
      <c r="E30" s="20">
        <f t="shared" si="1"/>
        <v>32.55</v>
      </c>
      <c r="F30" s="20">
        <f t="shared" si="2"/>
        <v>40.035</v>
      </c>
      <c r="G30" s="20"/>
    </row>
    <row r="31" s="15" customFormat="1" ht="27" customHeight="1" spans="1:7">
      <c r="A31" s="8" t="s">
        <v>113</v>
      </c>
      <c r="B31" s="20">
        <v>15.4</v>
      </c>
      <c r="C31" s="20">
        <f t="shared" si="0"/>
        <v>4.62</v>
      </c>
      <c r="D31" s="20">
        <v>40</v>
      </c>
      <c r="E31" s="20">
        <f t="shared" si="1"/>
        <v>28</v>
      </c>
      <c r="F31" s="20">
        <f t="shared" si="2"/>
        <v>32.62</v>
      </c>
      <c r="G31" s="20"/>
    </row>
    <row r="32" s="15" customFormat="1" ht="27" customHeight="1" spans="1:7">
      <c r="A32" s="8" t="s">
        <v>114</v>
      </c>
      <c r="B32" s="20">
        <v>0</v>
      </c>
      <c r="C32" s="20">
        <f t="shared" si="0"/>
        <v>0</v>
      </c>
      <c r="D32" s="20">
        <v>0</v>
      </c>
      <c r="E32" s="20">
        <f t="shared" si="1"/>
        <v>0</v>
      </c>
      <c r="F32" s="20">
        <f t="shared" si="2"/>
        <v>0</v>
      </c>
      <c r="G32" s="20" t="s">
        <v>115</v>
      </c>
    </row>
  </sheetData>
  <sortState ref="A4:F33">
    <sortCondition ref="F4" descending="1"/>
  </sortState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85" zoomScaleNormal="85" workbookViewId="0">
      <selection activeCell="F10" sqref="F10"/>
    </sheetView>
  </sheetViews>
  <sheetFormatPr defaultColWidth="9" defaultRowHeight="15.6"/>
  <cols>
    <col min="1" max="1" width="10.6296296296296" style="2" customWidth="1"/>
    <col min="2" max="2" width="12.8796296296296" style="2" customWidth="1"/>
    <col min="3" max="5" width="11.1111111111111" style="2"/>
    <col min="6" max="6" width="11.75" style="2" customWidth="1"/>
    <col min="7" max="8" width="9.66666666666667" style="2"/>
    <col min="9" max="9" width="12.75" style="2" customWidth="1"/>
    <col min="10" max="11" width="9.87962962962963" style="2"/>
    <col min="12" max="12" width="13.9814814814815" style="2" customWidth="1"/>
    <col min="13" max="16384" width="9" style="1"/>
  </cols>
  <sheetData>
    <row r="1" s="1" customFormat="1" ht="43" customHeight="1" spans="1:12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117</v>
      </c>
      <c r="B2" s="4" t="s">
        <v>118</v>
      </c>
      <c r="C2" s="4" t="s">
        <v>119</v>
      </c>
      <c r="D2" s="4"/>
      <c r="E2" s="4"/>
      <c r="F2" s="4" t="s">
        <v>120</v>
      </c>
      <c r="G2" s="4"/>
      <c r="H2" s="4"/>
      <c r="I2" s="4" t="s">
        <v>121</v>
      </c>
      <c r="J2" s="4"/>
      <c r="K2" s="4"/>
      <c r="L2" s="4" t="s">
        <v>13</v>
      </c>
    </row>
    <row r="3" s="1" customFormat="1" ht="30" customHeight="1" spans="1:12">
      <c r="A3" s="5">
        <v>1</v>
      </c>
      <c r="B3" s="6" t="s">
        <v>122</v>
      </c>
      <c r="C3" s="7" t="s">
        <v>43</v>
      </c>
      <c r="D3" s="7" t="s">
        <v>37</v>
      </c>
      <c r="E3" s="7" t="s">
        <v>24</v>
      </c>
      <c r="F3" s="8" t="s">
        <v>70</v>
      </c>
      <c r="G3" s="8" t="s">
        <v>61</v>
      </c>
      <c r="H3" s="8" t="s">
        <v>67</v>
      </c>
      <c r="I3" s="8" t="s">
        <v>102</v>
      </c>
      <c r="J3" s="8" t="s">
        <v>123</v>
      </c>
      <c r="K3" s="8" t="s">
        <v>112</v>
      </c>
      <c r="L3" s="13">
        <f>SUM(C4:K4)</f>
        <v>829.139</v>
      </c>
    </row>
    <row r="4" s="1" customFormat="1" ht="30" customHeight="1" spans="1:12">
      <c r="A4" s="9"/>
      <c r="B4" s="10"/>
      <c r="C4" s="11">
        <v>116.75</v>
      </c>
      <c r="D4" s="11">
        <v>166.53</v>
      </c>
      <c r="E4" s="11">
        <v>214.27</v>
      </c>
      <c r="F4" s="11">
        <v>50.21</v>
      </c>
      <c r="G4" s="11">
        <v>64.05</v>
      </c>
      <c r="H4" s="11">
        <v>53.28</v>
      </c>
      <c r="I4" s="12">
        <v>62.645</v>
      </c>
      <c r="J4" s="12">
        <v>61.369</v>
      </c>
      <c r="K4" s="12">
        <v>40.035</v>
      </c>
      <c r="L4" s="14"/>
    </row>
    <row r="5" s="1" customFormat="1" ht="30" customHeight="1" spans="1:12">
      <c r="A5" s="5">
        <v>2</v>
      </c>
      <c r="B5" s="6" t="s">
        <v>124</v>
      </c>
      <c r="C5" s="11" t="s">
        <v>38</v>
      </c>
      <c r="D5" s="11" t="s">
        <v>26</v>
      </c>
      <c r="E5" s="11" t="s">
        <v>36</v>
      </c>
      <c r="F5" s="12" t="s">
        <v>63</v>
      </c>
      <c r="G5" s="12" t="s">
        <v>58</v>
      </c>
      <c r="H5" s="12" t="s">
        <v>73</v>
      </c>
      <c r="I5" s="12" t="s">
        <v>101</v>
      </c>
      <c r="J5" s="12" t="s">
        <v>95</v>
      </c>
      <c r="K5" s="12" t="s">
        <v>108</v>
      </c>
      <c r="L5" s="13">
        <f>SUM(C6:K6)</f>
        <v>728.227</v>
      </c>
    </row>
    <row r="6" s="1" customFormat="1" ht="30" customHeight="1" spans="1:12">
      <c r="A6" s="9"/>
      <c r="B6" s="10"/>
      <c r="C6" s="11">
        <v>166.14</v>
      </c>
      <c r="D6" s="11">
        <v>208.24</v>
      </c>
      <c r="E6" s="11" t="s">
        <v>125</v>
      </c>
      <c r="F6" s="11">
        <v>58.16</v>
      </c>
      <c r="G6" s="11">
        <v>65.38</v>
      </c>
      <c r="H6" s="11">
        <v>42.37</v>
      </c>
      <c r="I6" s="12">
        <v>63.92</v>
      </c>
      <c r="J6" s="12">
        <v>68.932</v>
      </c>
      <c r="K6" s="12">
        <v>55.085</v>
      </c>
      <c r="L6" s="14"/>
    </row>
    <row r="7" s="1" customFormat="1" ht="30" customHeight="1" spans="1:12">
      <c r="A7" s="5">
        <v>3</v>
      </c>
      <c r="B7" s="6" t="s">
        <v>126</v>
      </c>
      <c r="C7" s="11" t="s">
        <v>23</v>
      </c>
      <c r="D7" s="11" t="s">
        <v>18</v>
      </c>
      <c r="E7" s="11" t="s">
        <v>34</v>
      </c>
      <c r="F7" s="12" t="s">
        <v>54</v>
      </c>
      <c r="G7" s="12" t="s">
        <v>53</v>
      </c>
      <c r="H7" s="12" t="s">
        <v>51</v>
      </c>
      <c r="I7" s="12" t="s">
        <v>94</v>
      </c>
      <c r="J7" s="12" t="s">
        <v>92</v>
      </c>
      <c r="K7" s="12" t="s">
        <v>88</v>
      </c>
      <c r="L7" s="13">
        <f>SUM(C8:K8)</f>
        <v>1105.937</v>
      </c>
    </row>
    <row r="8" s="1" customFormat="1" ht="30" customHeight="1" spans="1:12">
      <c r="A8" s="9"/>
      <c r="B8" s="10"/>
      <c r="C8" s="11">
        <v>215.69</v>
      </c>
      <c r="D8" s="11">
        <v>249.66</v>
      </c>
      <c r="E8" s="11">
        <v>182.23</v>
      </c>
      <c r="F8" s="11">
        <v>77.3</v>
      </c>
      <c r="G8" s="11">
        <v>80.85</v>
      </c>
      <c r="H8" s="11">
        <v>82.63</v>
      </c>
      <c r="I8" s="12">
        <v>69.647</v>
      </c>
      <c r="J8" s="12">
        <v>70.82</v>
      </c>
      <c r="K8" s="12">
        <v>77.11</v>
      </c>
      <c r="L8" s="14"/>
    </row>
    <row r="9" s="1" customFormat="1" ht="30" customHeight="1" spans="1:12">
      <c r="A9" s="5">
        <v>4</v>
      </c>
      <c r="B9" s="6" t="s">
        <v>127</v>
      </c>
      <c r="C9" s="11" t="s">
        <v>32</v>
      </c>
      <c r="D9" s="11" t="s">
        <v>20</v>
      </c>
      <c r="E9" s="11" t="s">
        <v>41</v>
      </c>
      <c r="F9" s="12" t="s">
        <v>68</v>
      </c>
      <c r="G9" s="12" t="s">
        <v>75</v>
      </c>
      <c r="H9" s="12" t="s">
        <v>64</v>
      </c>
      <c r="I9" s="12" t="s">
        <v>110</v>
      </c>
      <c r="J9" s="12" t="s">
        <v>106</v>
      </c>
      <c r="K9" s="12" t="s">
        <v>109</v>
      </c>
      <c r="L9" s="13">
        <f>SUM(C10:K10)</f>
        <v>855.705</v>
      </c>
    </row>
    <row r="10" s="1" customFormat="1" ht="30" customHeight="1" spans="1:12">
      <c r="A10" s="9"/>
      <c r="B10" s="10"/>
      <c r="C10" s="11">
        <v>183.28</v>
      </c>
      <c r="D10" s="11">
        <v>245.2</v>
      </c>
      <c r="E10" s="11">
        <v>121.55</v>
      </c>
      <c r="F10" s="11">
        <v>52.74</v>
      </c>
      <c r="G10" s="11">
        <v>39.01</v>
      </c>
      <c r="H10" s="11">
        <v>57.2</v>
      </c>
      <c r="I10" s="11">
        <v>49.085</v>
      </c>
      <c r="J10" s="11">
        <v>56.25</v>
      </c>
      <c r="K10" s="11">
        <v>51.39</v>
      </c>
      <c r="L10" s="14"/>
    </row>
    <row r="11" s="1" customFormat="1" ht="30" customHeight="1" spans="1:12">
      <c r="A11" s="5">
        <v>5</v>
      </c>
      <c r="B11" s="6" t="s">
        <v>128</v>
      </c>
      <c r="C11" s="11" t="s">
        <v>33</v>
      </c>
      <c r="D11" s="11" t="s">
        <v>21</v>
      </c>
      <c r="E11" s="11" t="s">
        <v>30</v>
      </c>
      <c r="F11" s="12" t="s">
        <v>71</v>
      </c>
      <c r="G11" s="12" t="s">
        <v>77</v>
      </c>
      <c r="H11" s="12" t="s">
        <v>79</v>
      </c>
      <c r="I11" s="12" t="s">
        <v>107</v>
      </c>
      <c r="J11" s="12" t="s">
        <v>98</v>
      </c>
      <c r="K11" s="12" t="s">
        <v>129</v>
      </c>
      <c r="L11" s="13">
        <f>SUM(C12:K12)</f>
        <v>794.92</v>
      </c>
    </row>
    <row r="12" s="1" customFormat="1" ht="30" customHeight="1" spans="1:12">
      <c r="A12" s="9"/>
      <c r="B12" s="10"/>
      <c r="C12" s="11">
        <v>182.97</v>
      </c>
      <c r="D12" s="11">
        <v>223.04</v>
      </c>
      <c r="E12" s="11">
        <v>191.28</v>
      </c>
      <c r="F12" s="11">
        <v>47.25</v>
      </c>
      <c r="G12" s="12">
        <v>15.6</v>
      </c>
      <c r="H12" s="12">
        <v>13.8</v>
      </c>
      <c r="I12" s="11">
        <v>56.18</v>
      </c>
      <c r="J12" s="11">
        <v>64.8</v>
      </c>
      <c r="K12" s="11">
        <v>0</v>
      </c>
      <c r="L12" s="14"/>
    </row>
    <row r="13" s="1" customFormat="1" ht="30" customHeight="1" spans="1:12">
      <c r="A13" s="5">
        <v>6</v>
      </c>
      <c r="B13" s="6" t="s">
        <v>130</v>
      </c>
      <c r="C13" s="11" t="s">
        <v>35</v>
      </c>
      <c r="D13" s="11" t="s">
        <v>40</v>
      </c>
      <c r="E13" s="11" t="s">
        <v>28</v>
      </c>
      <c r="F13" s="12" t="s">
        <v>60</v>
      </c>
      <c r="G13" s="12" t="s">
        <v>59</v>
      </c>
      <c r="H13" s="12" t="s">
        <v>66</v>
      </c>
      <c r="I13" s="12" t="s">
        <v>105</v>
      </c>
      <c r="J13" s="12" t="s">
        <v>96</v>
      </c>
      <c r="K13" s="12" t="s">
        <v>100</v>
      </c>
      <c r="L13" s="13">
        <f>SUM(C14:K14)</f>
        <v>899.18</v>
      </c>
    </row>
    <row r="14" s="1" customFormat="1" ht="30" customHeight="1" spans="1:12">
      <c r="A14" s="9"/>
      <c r="B14" s="10"/>
      <c r="C14" s="11">
        <v>175.39</v>
      </c>
      <c r="D14" s="11">
        <v>154.08</v>
      </c>
      <c r="E14" s="11">
        <v>197.78</v>
      </c>
      <c r="F14" s="11">
        <v>64.39</v>
      </c>
      <c r="G14" s="11">
        <v>65.31</v>
      </c>
      <c r="H14" s="11">
        <v>55.06</v>
      </c>
      <c r="I14" s="11">
        <v>56.8</v>
      </c>
      <c r="J14" s="11">
        <v>66.14</v>
      </c>
      <c r="K14" s="11">
        <v>64.23</v>
      </c>
      <c r="L14" s="14"/>
    </row>
    <row r="15" s="1" customFormat="1" ht="30" customHeight="1" spans="1:12">
      <c r="A15" s="5">
        <v>7</v>
      </c>
      <c r="B15" s="6" t="s">
        <v>131</v>
      </c>
      <c r="C15" s="11" t="s">
        <v>17</v>
      </c>
      <c r="D15" s="11" t="s">
        <v>14</v>
      </c>
      <c r="E15" s="11" t="s">
        <v>16</v>
      </c>
      <c r="F15" s="12" t="s">
        <v>50</v>
      </c>
      <c r="G15" s="12" t="s">
        <v>52</v>
      </c>
      <c r="H15" s="12" t="s">
        <v>78</v>
      </c>
      <c r="I15" s="12" t="s">
        <v>86</v>
      </c>
      <c r="J15" s="12" t="s">
        <v>87</v>
      </c>
      <c r="K15" s="12" t="s">
        <v>85</v>
      </c>
      <c r="L15" s="13">
        <f>SUM(C16:K16)</f>
        <v>1202.58</v>
      </c>
    </row>
    <row r="16" s="1" customFormat="1" ht="30" customHeight="1" spans="1:12">
      <c r="A16" s="9"/>
      <c r="B16" s="10"/>
      <c r="C16" s="11">
        <v>252.11</v>
      </c>
      <c r="D16" s="11">
        <v>266.11</v>
      </c>
      <c r="E16" s="11">
        <v>254.73</v>
      </c>
      <c r="F16" s="11">
        <v>82.79</v>
      </c>
      <c r="G16" s="11">
        <v>81.02</v>
      </c>
      <c r="H16" s="12">
        <v>15</v>
      </c>
      <c r="I16" s="11">
        <v>86.15</v>
      </c>
      <c r="J16" s="11">
        <v>78.22</v>
      </c>
      <c r="K16" s="11">
        <v>86.45</v>
      </c>
      <c r="L16" s="14"/>
    </row>
    <row r="17" s="1" customFormat="1" ht="30" customHeight="1" spans="1:12">
      <c r="A17" s="5">
        <v>8</v>
      </c>
      <c r="B17" s="6" t="s">
        <v>132</v>
      </c>
      <c r="C17" s="11" t="s">
        <v>27</v>
      </c>
      <c r="D17" s="11" t="s">
        <v>25</v>
      </c>
      <c r="E17" s="11" t="s">
        <v>133</v>
      </c>
      <c r="F17" s="12" t="s">
        <v>72</v>
      </c>
      <c r="G17" s="12" t="s">
        <v>76</v>
      </c>
      <c r="H17" s="12" t="s">
        <v>74</v>
      </c>
      <c r="I17" s="12" t="s">
        <v>104</v>
      </c>
      <c r="J17" s="12" t="s">
        <v>111</v>
      </c>
      <c r="K17" s="12" t="s">
        <v>113</v>
      </c>
      <c r="L17" s="13">
        <f>SUM(C18:K18)</f>
        <v>837.55</v>
      </c>
    </row>
    <row r="18" s="1" customFormat="1" ht="30" customHeight="1" spans="1:12">
      <c r="A18" s="9"/>
      <c r="B18" s="10"/>
      <c r="C18" s="11">
        <v>201.58</v>
      </c>
      <c r="D18" s="11">
        <v>210.16</v>
      </c>
      <c r="E18" s="11">
        <v>164.12</v>
      </c>
      <c r="F18" s="11">
        <v>43.85</v>
      </c>
      <c r="G18" s="11">
        <v>34.06</v>
      </c>
      <c r="H18" s="11">
        <v>41.27</v>
      </c>
      <c r="I18" s="11">
        <v>61.17</v>
      </c>
      <c r="J18" s="11">
        <v>48.72</v>
      </c>
      <c r="K18" s="11">
        <v>32.62</v>
      </c>
      <c r="L18" s="14"/>
    </row>
    <row r="19" s="1" customFormat="1" ht="30" customHeight="1" spans="1:12">
      <c r="A19" s="5">
        <v>9</v>
      </c>
      <c r="B19" s="6" t="s">
        <v>134</v>
      </c>
      <c r="C19" s="11" t="s">
        <v>19</v>
      </c>
      <c r="D19" s="11" t="s">
        <v>135</v>
      </c>
      <c r="E19" s="11" t="s">
        <v>136</v>
      </c>
      <c r="F19" s="12" t="s">
        <v>55</v>
      </c>
      <c r="G19" s="12" t="s">
        <v>65</v>
      </c>
      <c r="H19" s="12" t="s">
        <v>57</v>
      </c>
      <c r="I19" s="12" t="s">
        <v>90</v>
      </c>
      <c r="J19" s="12" t="s">
        <v>99</v>
      </c>
      <c r="K19" s="12" t="s">
        <v>91</v>
      </c>
      <c r="L19" s="13">
        <f>SUM(C20:K20)</f>
        <v>1139.79</v>
      </c>
    </row>
    <row r="20" s="1" customFormat="1" ht="30" customHeight="1" spans="1:12">
      <c r="A20" s="9"/>
      <c r="B20" s="10"/>
      <c r="C20" s="11">
        <v>245.54</v>
      </c>
      <c r="D20" s="11">
        <v>216.4</v>
      </c>
      <c r="E20" s="11">
        <v>266.08</v>
      </c>
      <c r="F20" s="11">
        <v>76.36</v>
      </c>
      <c r="G20" s="11">
        <v>56.96</v>
      </c>
      <c r="H20" s="11">
        <v>70.28</v>
      </c>
      <c r="I20" s="11">
        <v>72.53</v>
      </c>
      <c r="J20" s="11">
        <v>64.27</v>
      </c>
      <c r="K20" s="11">
        <v>71.37</v>
      </c>
      <c r="L20" s="14"/>
    </row>
    <row r="21" s="1" customFormat="1" ht="30" customHeight="1" spans="1:12">
      <c r="A21" s="7">
        <v>10</v>
      </c>
      <c r="B21" s="6" t="s">
        <v>137</v>
      </c>
      <c r="C21" s="11" t="s">
        <v>31</v>
      </c>
      <c r="D21" s="11" t="s">
        <v>42</v>
      </c>
      <c r="E21" s="11" t="s">
        <v>29</v>
      </c>
      <c r="F21" s="11" t="s">
        <v>62</v>
      </c>
      <c r="G21" s="11" t="s">
        <v>56</v>
      </c>
      <c r="H21" s="11" t="s">
        <v>69</v>
      </c>
      <c r="I21" s="12" t="s">
        <v>89</v>
      </c>
      <c r="J21" s="12" t="s">
        <v>97</v>
      </c>
      <c r="K21" s="12" t="s">
        <v>93</v>
      </c>
      <c r="L21" s="5">
        <f>SUM(C22:K22)</f>
        <v>897.985</v>
      </c>
    </row>
    <row r="22" s="1" customFormat="1" ht="30" customHeight="1" spans="1:12">
      <c r="A22" s="7"/>
      <c r="B22" s="10"/>
      <c r="C22" s="11">
        <v>185.56</v>
      </c>
      <c r="D22" s="11">
        <v>119.53</v>
      </c>
      <c r="E22" s="11">
        <v>194.4</v>
      </c>
      <c r="F22" s="11">
        <v>59.54</v>
      </c>
      <c r="G22" s="11">
        <v>76.32</v>
      </c>
      <c r="H22" s="11">
        <v>52.54</v>
      </c>
      <c r="I22" s="11">
        <v>74.34</v>
      </c>
      <c r="J22" s="11">
        <v>65.465</v>
      </c>
      <c r="K22" s="11">
        <v>70.29</v>
      </c>
      <c r="L22" s="9"/>
    </row>
  </sheetData>
  <mergeCells count="34">
    <mergeCell ref="A1:L1"/>
    <mergeCell ref="C2:E2"/>
    <mergeCell ref="F2:H2"/>
    <mergeCell ref="I2:K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医师组分数汇总</vt:lpstr>
      <vt:lpstr>护理组分数汇总</vt:lpstr>
      <vt:lpstr>药师组分数汇总</vt:lpstr>
      <vt:lpstr>团体分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明天会更好</cp:lastModifiedBy>
  <dcterms:created xsi:type="dcterms:W3CDTF">2023-09-28T00:56:00Z</dcterms:created>
  <dcterms:modified xsi:type="dcterms:W3CDTF">2023-10-07T03:18:56Z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1EF6FF2121DF4ECF8CF1B6649F2E8DD2_13</vt:lpwstr>
  </property>
  <property fmtid="{D5CDD505-2E9C-101B-9397-08002B2CF9AE}" pid="3" name="KSOProductBuildVer">
    <vt:lpwstr>2052-11.8.6.11719</vt:lpwstr>
  </property>
</Properties>
</file>