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<sst xmlns="http://schemas.openxmlformats.org/spreadsheetml/2006/main" count="57" uniqueCount="41">
  <si>
    <t>附件</t>
  </si>
  <si>
    <t>百里杜鹃百里通交通运输管理有限公司2022年度乡村客运票价成本核定表</t>
  </si>
  <si>
    <t>项目</t>
  </si>
  <si>
    <t>栏次及关系</t>
  </si>
  <si>
    <t>单位</t>
  </si>
  <si>
    <t>上报值</t>
  </si>
  <si>
    <t>核定值</t>
  </si>
  <si>
    <t>核减（-）增（+）</t>
  </si>
  <si>
    <t>年平均交通工具数</t>
  </si>
  <si>
    <t>辆</t>
  </si>
  <si>
    <t>总营运里程</t>
  </si>
  <si>
    <t>万公里</t>
  </si>
  <si>
    <t>客运总量</t>
  </si>
  <si>
    <t>万人次</t>
  </si>
  <si>
    <t>客运周转量</t>
  </si>
  <si>
    <t>万人公里</t>
  </si>
  <si>
    <t>一、直接营运成本</t>
  </si>
  <si>
    <t>5=6+…+11</t>
  </si>
  <si>
    <t>万元</t>
  </si>
  <si>
    <t>1、职工薪酬</t>
  </si>
  <si>
    <t>2、燃料及动力费</t>
  </si>
  <si>
    <t>3、折旧费</t>
  </si>
  <si>
    <t>4、修理费</t>
  </si>
  <si>
    <t>5、保险费</t>
  </si>
  <si>
    <t>6、其他直接营运成本</t>
  </si>
  <si>
    <t>二、管理费用</t>
  </si>
  <si>
    <t>12=13+…+17</t>
  </si>
  <si>
    <t>1.管理人员薪酬</t>
  </si>
  <si>
    <t>2.办公费</t>
  </si>
  <si>
    <t>3.差旅费</t>
  </si>
  <si>
    <t>4.业务招待费</t>
  </si>
  <si>
    <t>5.租赁费</t>
  </si>
  <si>
    <t>6.其它费用</t>
  </si>
  <si>
    <t>三、总成本</t>
  </si>
  <si>
    <t>19=5+12</t>
  </si>
  <si>
    <t>四、政府补助收入</t>
  </si>
  <si>
    <t>五、总成本冲减补助收入后定价成本</t>
  </si>
  <si>
    <t>21=19-20</t>
  </si>
  <si>
    <t>六、单位人公里营运成本</t>
  </si>
  <si>
    <t>22=19/4</t>
  </si>
  <si>
    <t>元/人公里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</si>
</sst>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H6" sqref="H6"/>
    </sheetView>
  </sheetViews>
  <sheetFormatPr defaultColWidth="9" defaultRowHeight="14.25" outlineLevelCol="5"/>
  <cols>
    <col min="1" max="1" width="29.875" style="1" customWidth="1"/>
    <col min="2" max="2" width="13.25" style="1" customWidth="1"/>
    <col min="3" max="3" width="15" style="1" customWidth="1"/>
    <col min="4" max="4" width="16.625" style="2" customWidth="1"/>
    <col min="5" max="5" width="15" style="1" customWidth="1"/>
    <col min="6" max="6" width="19" style="1" customWidth="1"/>
    <col min="7" max="16384" width="9" style="1"/>
  </cols>
  <sheetData>
    <row r="1" s="1" customFormat="1" ht="25.5" customHeight="1" spans="1:6">
      <c r="A1" s="3" t="s">
        <v>0</v>
      </c>
      <c r="B1" s="4"/>
      <c r="C1" s="4"/>
      <c r="D1" s="5"/>
      <c r="E1" s="4"/>
      <c r="F1" s="4"/>
    </row>
    <row r="2" s="1" customFormat="1" ht="25.5" customHeight="1" spans="1:6">
      <c r="A2" s="3"/>
      <c r="B2" s="4"/>
      <c r="C2" s="4"/>
      <c r="D2" s="5"/>
      <c r="E2" s="4"/>
      <c r="F2" s="4"/>
    </row>
    <row r="3" s="1" customFormat="1" ht="33" customHeight="1" spans="1:6">
      <c r="A3" s="6" t="s">
        <v>1</v>
      </c>
      <c r="B3" s="6"/>
      <c r="C3" s="6"/>
      <c r="D3" s="7"/>
      <c r="E3" s="6"/>
      <c r="F3" s="6"/>
    </row>
    <row r="4" s="1" customFormat="1" ht="39" customHeight="1" spans="1:6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10" t="s">
        <v>7</v>
      </c>
    </row>
    <row r="5" s="1" customFormat="1" ht="32.1" customHeight="1" spans="1:6">
      <c r="A5" s="11" t="s">
        <v>8</v>
      </c>
      <c r="B5" s="12">
        <v>1</v>
      </c>
      <c r="C5" s="12" t="s">
        <v>9</v>
      </c>
      <c r="D5" s="13">
        <v>6</v>
      </c>
      <c r="E5" s="14">
        <v>6</v>
      </c>
      <c r="F5" s="15">
        <f>E5-D5</f>
        <v>0</v>
      </c>
    </row>
    <row r="6" s="1" customFormat="1" ht="32.1" customHeight="1" spans="1:6">
      <c r="A6" s="11" t="s">
        <v>10</v>
      </c>
      <c r="B6" s="12">
        <v>2</v>
      </c>
      <c r="C6" s="12" t="s">
        <v>11</v>
      </c>
      <c r="D6" s="13">
        <v>16.0742</v>
      </c>
      <c r="E6" s="14">
        <v>16.07</v>
      </c>
      <c r="F6" s="15">
        <f>E6-D6</f>
        <v>-0.00420000000000087</v>
      </c>
    </row>
    <row r="7" s="1" customFormat="1" ht="32.1" customHeight="1" spans="1:6">
      <c r="A7" s="11" t="s">
        <v>12</v>
      </c>
      <c r="B7" s="12">
        <v>3</v>
      </c>
      <c r="C7" s="12" t="s">
        <v>13</v>
      </c>
      <c r="D7" s="13">
        <v>1.9</v>
      </c>
      <c r="E7" s="14">
        <v>6.59</v>
      </c>
      <c r="F7" s="15">
        <f>E7-D7</f>
        <v>4.69</v>
      </c>
    </row>
    <row r="8" s="1" customFormat="1" ht="32.1" customHeight="1" spans="1:6">
      <c r="A8" s="11" t="s">
        <v>14</v>
      </c>
      <c r="B8" s="12">
        <v>4</v>
      </c>
      <c r="C8" s="12" t="s">
        <v>15</v>
      </c>
      <c r="D8" s="13">
        <f>D7*D6</f>
        <v>30.54098</v>
      </c>
      <c r="E8" s="14">
        <v>134.78</v>
      </c>
      <c r="F8" s="15">
        <f t="shared" ref="F8:F26" si="0">E8-D8</f>
        <v>104.23902</v>
      </c>
    </row>
    <row r="9" s="1" customFormat="1" ht="32.1" customHeight="1" spans="1:6">
      <c r="A9" s="11" t="s">
        <v>16</v>
      </c>
      <c r="B9" s="12" t="s">
        <v>17</v>
      </c>
      <c r="C9" s="12" t="s">
        <v>18</v>
      </c>
      <c r="D9" s="13">
        <f>SUM(D10:D15)</f>
        <v>96.65</v>
      </c>
      <c r="E9" s="14">
        <f>SUM(E10:E15)</f>
        <v>76.7</v>
      </c>
      <c r="F9" s="15">
        <f t="shared" si="0"/>
        <v>-19.95</v>
      </c>
    </row>
    <row r="10" s="1" customFormat="1" ht="32.1" customHeight="1" spans="1:6">
      <c r="A10" s="16" t="s">
        <v>19</v>
      </c>
      <c r="B10" s="12">
        <v>6</v>
      </c>
      <c r="C10" s="12" t="s">
        <v>18</v>
      </c>
      <c r="D10" s="13">
        <v>44.8</v>
      </c>
      <c r="E10" s="14">
        <v>40.26</v>
      </c>
      <c r="F10" s="15">
        <f t="shared" si="0"/>
        <v>-4.54</v>
      </c>
    </row>
    <row r="11" s="1" customFormat="1" ht="32.1" customHeight="1" spans="1:6">
      <c r="A11" s="16" t="s">
        <v>20</v>
      </c>
      <c r="B11" s="12">
        <v>7</v>
      </c>
      <c r="C11" s="12" t="s">
        <v>18</v>
      </c>
      <c r="D11" s="13">
        <v>14.75</v>
      </c>
      <c r="E11" s="14">
        <v>14.75</v>
      </c>
      <c r="F11" s="15">
        <f t="shared" si="0"/>
        <v>0</v>
      </c>
    </row>
    <row r="12" s="1" customFormat="1" ht="32.1" customHeight="1" spans="1:6">
      <c r="A12" s="16" t="s">
        <v>21</v>
      </c>
      <c r="B12" s="12">
        <v>8</v>
      </c>
      <c r="C12" s="12" t="s">
        <v>18</v>
      </c>
      <c r="D12" s="13">
        <v>29.58</v>
      </c>
      <c r="E12" s="14">
        <v>14.17</v>
      </c>
      <c r="F12" s="15">
        <f t="shared" si="0"/>
        <v>-15.41</v>
      </c>
    </row>
    <row r="13" s="1" customFormat="1" ht="32.1" customHeight="1" spans="1:6">
      <c r="A13" s="16" t="s">
        <v>22</v>
      </c>
      <c r="B13" s="12">
        <v>9</v>
      </c>
      <c r="C13" s="12" t="s">
        <v>18</v>
      </c>
      <c r="D13" s="13">
        <v>0.98</v>
      </c>
      <c r="E13" s="14">
        <v>0.98</v>
      </c>
      <c r="F13" s="15">
        <f t="shared" si="0"/>
        <v>0</v>
      </c>
    </row>
    <row r="14" s="1" customFormat="1" ht="32.1" customHeight="1" spans="1:6">
      <c r="A14" s="16" t="s">
        <v>23</v>
      </c>
      <c r="B14" s="12">
        <v>10</v>
      </c>
      <c r="C14" s="12" t="s">
        <v>18</v>
      </c>
      <c r="D14" s="13">
        <v>6.54</v>
      </c>
      <c r="E14" s="14">
        <v>6.54</v>
      </c>
      <c r="F14" s="15">
        <f t="shared" si="0"/>
        <v>0</v>
      </c>
    </row>
    <row r="15" s="1" customFormat="1" ht="32.1" customHeight="1" spans="1:6">
      <c r="A15" s="16" t="s">
        <v>24</v>
      </c>
      <c r="B15" s="12">
        <v>11</v>
      </c>
      <c r="C15" s="12" t="s">
        <v>18</v>
      </c>
      <c r="D15" s="13">
        <v>0</v>
      </c>
      <c r="E15" s="14">
        <v>0</v>
      </c>
      <c r="F15" s="15">
        <f t="shared" si="0"/>
        <v>0</v>
      </c>
    </row>
    <row r="16" s="1" customFormat="1" ht="32.1" customHeight="1" spans="1:6">
      <c r="A16" s="11" t="s">
        <v>25</v>
      </c>
      <c r="B16" s="12" t="s">
        <v>26</v>
      </c>
      <c r="C16" s="12" t="s">
        <v>18</v>
      </c>
      <c r="D16" s="17">
        <f>SUM(D17:D22)</f>
        <v>13.3</v>
      </c>
      <c r="E16" s="18">
        <f>SUM(E17:E22)</f>
        <v>15.27</v>
      </c>
      <c r="F16" s="15">
        <f t="shared" si="0"/>
        <v>1.97</v>
      </c>
    </row>
    <row r="17" s="1" customFormat="1" ht="32.1" customHeight="1" spans="1:6">
      <c r="A17" s="16" t="s">
        <v>27</v>
      </c>
      <c r="B17" s="12">
        <v>13</v>
      </c>
      <c r="C17" s="12" t="s">
        <v>18</v>
      </c>
      <c r="D17" s="13">
        <v>10.67</v>
      </c>
      <c r="E17" s="14">
        <v>10.67</v>
      </c>
      <c r="F17" s="15">
        <f t="shared" si="0"/>
        <v>0</v>
      </c>
    </row>
    <row r="18" s="1" customFormat="1" ht="32.1" customHeight="1" spans="1:6">
      <c r="A18" s="16" t="s">
        <v>28</v>
      </c>
      <c r="B18" s="12">
        <v>14</v>
      </c>
      <c r="C18" s="12" t="s">
        <v>18</v>
      </c>
      <c r="D18" s="13">
        <v>0.33</v>
      </c>
      <c r="E18" s="14">
        <v>0.33</v>
      </c>
      <c r="F18" s="15">
        <f t="shared" si="0"/>
        <v>0</v>
      </c>
    </row>
    <row r="19" s="1" customFormat="1" ht="32.1" customHeight="1" spans="1:6">
      <c r="A19" s="16" t="s">
        <v>29</v>
      </c>
      <c r="B19" s="12">
        <v>15</v>
      </c>
      <c r="C19" s="12" t="s">
        <v>18</v>
      </c>
      <c r="D19" s="13">
        <v>0.08</v>
      </c>
      <c r="E19" s="14">
        <v>0.08</v>
      </c>
      <c r="F19" s="15">
        <f t="shared" si="0"/>
        <v>0</v>
      </c>
    </row>
    <row r="20" s="1" customFormat="1" ht="32.1" customHeight="1" spans="1:6">
      <c r="A20" s="16" t="s">
        <v>30</v>
      </c>
      <c r="B20" s="12">
        <v>16</v>
      </c>
      <c r="C20" s="12" t="s">
        <v>18</v>
      </c>
      <c r="D20" s="13">
        <v>0</v>
      </c>
      <c r="E20" s="14">
        <v>0</v>
      </c>
      <c r="F20" s="15">
        <f t="shared" si="0"/>
        <v>0</v>
      </c>
    </row>
    <row r="21" s="1" customFormat="1" ht="32.1" customHeight="1" spans="1:6">
      <c r="A21" s="16" t="s">
        <v>31</v>
      </c>
      <c r="B21" s="12">
        <v>17</v>
      </c>
      <c r="C21" s="12" t="s">
        <v>18</v>
      </c>
      <c r="D21" s="13">
        <v>0.56</v>
      </c>
      <c r="E21" s="14">
        <v>0.69</v>
      </c>
      <c r="F21" s="15">
        <f t="shared" si="0"/>
        <v>0.13</v>
      </c>
    </row>
    <row r="22" s="1" customFormat="1" ht="32.1" customHeight="1" spans="1:6">
      <c r="A22" s="16" t="s">
        <v>32</v>
      </c>
      <c r="B22" s="12">
        <v>18</v>
      </c>
      <c r="C22" s="12" t="s">
        <v>18</v>
      </c>
      <c r="D22" s="13">
        <v>1.66</v>
      </c>
      <c r="E22" s="14">
        <v>3.5</v>
      </c>
      <c r="F22" s="15">
        <f t="shared" si="0"/>
        <v>1.84</v>
      </c>
    </row>
    <row r="23" s="1" customFormat="1" ht="32.1" customHeight="1" spans="1:6">
      <c r="A23" s="11" t="s">
        <v>33</v>
      </c>
      <c r="B23" s="12" t="s">
        <v>34</v>
      </c>
      <c r="C23" s="12" t="s">
        <v>18</v>
      </c>
      <c r="D23" s="13">
        <f>D16+D9</f>
        <v>109.95</v>
      </c>
      <c r="E23" s="14">
        <f>E9+E16</f>
        <v>91.97</v>
      </c>
      <c r="F23" s="15">
        <f t="shared" si="0"/>
        <v>-17.98</v>
      </c>
    </row>
    <row r="24" s="1" customFormat="1" ht="32.1" customHeight="1" spans="1:6">
      <c r="A24" s="11" t="s">
        <v>35</v>
      </c>
      <c r="B24" s="12">
        <v>20</v>
      </c>
      <c r="C24" s="12" t="s">
        <v>18</v>
      </c>
      <c r="D24" s="13">
        <v>12.9658</v>
      </c>
      <c r="E24" s="14">
        <v>16.81</v>
      </c>
      <c r="F24" s="15">
        <f t="shared" si="0"/>
        <v>3.8442</v>
      </c>
    </row>
    <row r="25" s="1" customFormat="1" ht="39" customHeight="1" spans="1:6">
      <c r="A25" s="19" t="s">
        <v>36</v>
      </c>
      <c r="B25" s="12" t="s">
        <v>37</v>
      </c>
      <c r="C25" s="12" t="s">
        <v>18</v>
      </c>
      <c r="D25" s="13">
        <f>D23-D24</f>
        <v>96.9842</v>
      </c>
      <c r="E25" s="14">
        <f>E23-E24</f>
        <v>75.16</v>
      </c>
      <c r="F25" s="15">
        <f t="shared" si="0"/>
        <v>-21.8242</v>
      </c>
    </row>
    <row r="26" s="1" customFormat="1" ht="32.1" customHeight="1" spans="1:6">
      <c r="A26" s="11" t="s">
        <v>38</v>
      </c>
      <c r="B26" s="12" t="s">
        <v>39</v>
      </c>
      <c r="C26" s="12" t="s">
        <v>40</v>
      </c>
      <c r="D26" s="13">
        <f>D25/D8</f>
        <v>3.17554315545867</v>
      </c>
      <c r="E26" s="13">
        <f>E25/E8</f>
        <v>0.557649502893604</v>
      </c>
      <c r="F26" s="15">
        <f t="shared" si="0"/>
        <v>-2.61789365256507</v>
      </c>
    </row>
  </sheetData>
  <mergeCells count="2">
    <mergeCell ref="A1:F1"/>
    <mergeCell ref="A3:F3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jgg</cp:lastModifiedBy>
  <dcterms:created xsi:type="dcterms:W3CDTF">2023-02-21T06:11:00Z</dcterms:created>
  <dcterms:modified xsi:type="dcterms:W3CDTF">2023-10-08T08:12:59Z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769E6C3D248F4BB994548D1A5FF85150</vt:lpwstr>
  </property>
  <property fmtid="{D5CDD505-2E9C-101B-9397-08002B2CF9AE}" pid="3" name="KSOProductBuildVer">
    <vt:lpwstr>2052-12.1.0.15374</vt:lpwstr>
  </property>
</Properties>
</file>